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<sst xmlns="http://schemas.openxmlformats.org/spreadsheetml/2006/main" count="31" uniqueCount="24">
  <si>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</si>
  <si>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</si>
  <si>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</si>
  <si>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</si>
  <si>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</si>
  <si>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</si>
  <si>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</si>
  <si>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</si>
  <si>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</si>
  <si>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</si>
  <si>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</si>
  <si>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</si>
  <si>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</si>
  <si>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</si>
  <si>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</si>
  <si>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</si>
  <si>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</si>
  <si>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</si>
  <si>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</si>
  <si>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</si>
  <si>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</si>
  <si>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</si>
  <si>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</si>
  <si>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Fevereiro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</si>
</sst>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22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N16" sqref="N16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40575</v>
      </c>
      <c r="B6" s="17">
        <f>6000000/100000</f>
        <v>60</v>
      </c>
      <c r="C6" s="17">
        <f aca="true" t="shared" si="0" ref="C6:C33">0/100000</f>
        <v>0</v>
      </c>
      <c r="D6" s="17">
        <f>113000/100000</f>
        <v>1.13</v>
      </c>
      <c r="E6" s="17">
        <f>460000/100000</f>
        <v>4.6</v>
      </c>
      <c r="F6" s="17">
        <f>2574000/100000</f>
        <v>25.74</v>
      </c>
      <c r="G6" s="17">
        <f>2185000/100000</f>
        <v>21.85</v>
      </c>
      <c r="H6" s="17">
        <f>3275000/100000</f>
        <v>32.75</v>
      </c>
      <c r="I6" s="17">
        <f>7900000/100000</f>
        <v>79</v>
      </c>
      <c r="J6" s="17">
        <f>2118000/100000</f>
        <v>21.18</v>
      </c>
      <c r="K6" s="17">
        <f>1890000/100000</f>
        <v>18.9</v>
      </c>
      <c r="M6" t="s">
        <v>22</v>
      </c>
    </row>
    <row r="7" spans="1:11" ht="15">
      <c r="A7" s="16">
        <v>40576</v>
      </c>
      <c r="B7" s="17">
        <f>6700000/100000</f>
        <v>67</v>
      </c>
      <c r="C7" s="17">
        <f t="shared" si="0"/>
        <v>0</v>
      </c>
      <c r="D7" s="17">
        <f>112000/100000</f>
        <v>1.12</v>
      </c>
      <c r="E7" s="17">
        <f>410000/100000</f>
        <v>4.1</v>
      </c>
      <c r="F7" s="17">
        <f>2595000/100000</f>
        <v>25.95</v>
      </c>
      <c r="G7" s="17">
        <f>2172000/100000</f>
        <v>21.72</v>
      </c>
      <c r="H7" s="17">
        <f>3285000/100000</f>
        <v>32.85</v>
      </c>
      <c r="I7" s="17">
        <f>7700000/100000</f>
        <v>77</v>
      </c>
      <c r="J7" s="17">
        <f>2091000/100000</f>
        <v>20.91</v>
      </c>
      <c r="K7" s="17">
        <f>1830000/100000</f>
        <v>18.3</v>
      </c>
    </row>
    <row r="8" spans="1:11" ht="15">
      <c r="A8" s="16">
        <v>40577</v>
      </c>
      <c r="B8" s="17">
        <f>7100000/100000</f>
        <v>71</v>
      </c>
      <c r="C8" s="17">
        <f t="shared" si="0"/>
        <v>0</v>
      </c>
      <c r="D8" s="17">
        <f>118000/100000</f>
        <v>1.18</v>
      </c>
      <c r="E8" s="17">
        <f>450000/100000</f>
        <v>4.5</v>
      </c>
      <c r="F8" s="17">
        <f>2541000/100000</f>
        <v>25.41</v>
      </c>
      <c r="G8" s="17">
        <f>2205000/100000</f>
        <v>22.05</v>
      </c>
      <c r="H8" s="17">
        <f>3138000/100000</f>
        <v>31.38</v>
      </c>
      <c r="I8" s="17">
        <f>8100000/100000</f>
        <v>81</v>
      </c>
      <c r="J8" s="17">
        <f>2130000/100000</f>
        <v>21.3</v>
      </c>
      <c r="K8" s="17">
        <f>1740000/100000</f>
        <v>17.4</v>
      </c>
    </row>
    <row r="9" spans="1:11" ht="15">
      <c r="A9" s="16">
        <v>40578</v>
      </c>
      <c r="B9" s="17">
        <f>6500000/100000</f>
        <v>65</v>
      </c>
      <c r="C9" s="17">
        <f t="shared" si="0"/>
        <v>0</v>
      </c>
      <c r="D9" s="17">
        <f>128000/100000</f>
        <v>1.28</v>
      </c>
      <c r="E9" s="17">
        <f>410000/100000</f>
        <v>4.1</v>
      </c>
      <c r="F9" s="17">
        <f>2572000/100000</f>
        <v>25.72</v>
      </c>
      <c r="G9" s="17">
        <f>2137000/100000</f>
        <v>21.37</v>
      </c>
      <c r="H9" s="17">
        <f>3222000/100000</f>
        <v>32.22</v>
      </c>
      <c r="I9" s="17">
        <f>7600000/100000</f>
        <v>76</v>
      </c>
      <c r="J9" s="17">
        <f>2033000/100000</f>
        <v>20.33</v>
      </c>
      <c r="K9" s="17">
        <f>1680000/100000</f>
        <v>16.8</v>
      </c>
    </row>
    <row r="10" spans="1:11" ht="15">
      <c r="A10" s="16">
        <v>40579</v>
      </c>
      <c r="B10" s="17">
        <f>6200000/100000</f>
        <v>62</v>
      </c>
      <c r="C10" s="17">
        <f t="shared" si="0"/>
        <v>0</v>
      </c>
      <c r="D10" s="17">
        <f>122000/100000</f>
        <v>1.22</v>
      </c>
      <c r="E10" s="17">
        <f>410000/100000</f>
        <v>4.1</v>
      </c>
      <c r="F10" s="17">
        <f>2544000/100000</f>
        <v>25.44</v>
      </c>
      <c r="G10" s="17">
        <f>2069000/100000</f>
        <v>20.69</v>
      </c>
      <c r="H10" s="17">
        <f>3282000/100000</f>
        <v>32.82</v>
      </c>
      <c r="I10" s="17">
        <f>7800000/100000</f>
        <v>78</v>
      </c>
      <c r="J10" s="17">
        <f>2061000/100000</f>
        <v>20.61</v>
      </c>
      <c r="K10" s="17">
        <f>1830000/100000</f>
        <v>18.3</v>
      </c>
    </row>
    <row r="11" spans="1:11" ht="15">
      <c r="A11" s="16">
        <v>40580</v>
      </c>
      <c r="B11" s="17">
        <f>6900000/100000</f>
        <v>69</v>
      </c>
      <c r="C11" s="17">
        <f t="shared" si="0"/>
        <v>0</v>
      </c>
      <c r="D11" s="17">
        <f>122000/100000</f>
        <v>1.22</v>
      </c>
      <c r="E11" s="17">
        <f>410000/100000</f>
        <v>4.1</v>
      </c>
      <c r="F11" s="17">
        <f>2590000/100000</f>
        <v>25.9</v>
      </c>
      <c r="G11" s="17">
        <f>2121000/100000</f>
        <v>21.21</v>
      </c>
      <c r="H11" s="17">
        <f>3287000/100000</f>
        <v>32.87</v>
      </c>
      <c r="I11" s="17">
        <f>7600000/100000</f>
        <v>76</v>
      </c>
      <c r="J11" s="17">
        <f>2055000/100000</f>
        <v>20.55</v>
      </c>
      <c r="K11" s="17">
        <f>1840000/100000</f>
        <v>18.4</v>
      </c>
    </row>
    <row r="12" spans="1:11" ht="15">
      <c r="A12" s="16">
        <v>40581</v>
      </c>
      <c r="B12" s="17">
        <f>6700000/100000</f>
        <v>67</v>
      </c>
      <c r="C12" s="17">
        <f t="shared" si="0"/>
        <v>0</v>
      </c>
      <c r="D12" s="17">
        <f>155000/100000</f>
        <v>1.55</v>
      </c>
      <c r="E12" s="17">
        <f>430000/100000</f>
        <v>4.3</v>
      </c>
      <c r="F12" s="17">
        <f>2598000/100000</f>
        <v>25.98</v>
      </c>
      <c r="G12" s="17">
        <f>2129000/100000</f>
        <v>21.29</v>
      </c>
      <c r="H12" s="17">
        <f>3291000/100000</f>
        <v>32.91</v>
      </c>
      <c r="I12" s="17">
        <f>7700000/100000</f>
        <v>77</v>
      </c>
      <c r="J12" s="17">
        <f>2076000/100000</f>
        <v>20.76</v>
      </c>
      <c r="K12" s="17">
        <f>1640000/100000</f>
        <v>16.4</v>
      </c>
    </row>
    <row r="13" spans="1:11" ht="15">
      <c r="A13" s="16">
        <v>40582</v>
      </c>
      <c r="B13" s="17">
        <f>5000000/100000</f>
        <v>50</v>
      </c>
      <c r="C13" s="17">
        <f t="shared" si="0"/>
        <v>0</v>
      </c>
      <c r="D13" s="17">
        <f>155000/100000</f>
        <v>1.55</v>
      </c>
      <c r="E13" s="17">
        <f>490000/100000</f>
        <v>4.9</v>
      </c>
      <c r="F13" s="17">
        <f>2518000/100000</f>
        <v>25.18</v>
      </c>
      <c r="G13" s="17">
        <f>2148000/100000</f>
        <v>21.48</v>
      </c>
      <c r="H13" s="17">
        <f>3073000/100000</f>
        <v>30.73</v>
      </c>
      <c r="I13" s="17">
        <f>8300000/100000</f>
        <v>83</v>
      </c>
      <c r="J13" s="17">
        <f>2162000/100000</f>
        <v>21.62</v>
      </c>
      <c r="K13" s="17">
        <f>1930000/100000</f>
        <v>19.3</v>
      </c>
    </row>
    <row r="14" spans="1:11" ht="15">
      <c r="A14" s="16">
        <v>40583</v>
      </c>
      <c r="B14" s="17">
        <f>6900000/100000</f>
        <v>69</v>
      </c>
      <c r="C14" s="17">
        <f t="shared" si="0"/>
        <v>0</v>
      </c>
      <c r="D14" s="17">
        <f>110000/100000</f>
        <v>1.1</v>
      </c>
      <c r="E14" s="17">
        <f>440000/100000</f>
        <v>4.4</v>
      </c>
      <c r="F14" s="17">
        <f>2535000/100000</f>
        <v>25.35</v>
      </c>
      <c r="G14" s="17">
        <f>2123000/100000</f>
        <v>21.23</v>
      </c>
      <c r="H14" s="17">
        <f>3142000/100000</f>
        <v>31.42</v>
      </c>
      <c r="I14" s="17">
        <f>8300000/100000</f>
        <v>83</v>
      </c>
      <c r="J14" s="17">
        <f>2174000/100000</f>
        <v>21.74</v>
      </c>
      <c r="K14" s="17">
        <f>2050000/100000</f>
        <v>20.5</v>
      </c>
    </row>
    <row r="15" spans="1:11" ht="15">
      <c r="A15" s="16">
        <v>40584</v>
      </c>
      <c r="B15" s="17">
        <f>6200000/100000</f>
        <v>62</v>
      </c>
      <c r="C15" s="17">
        <f t="shared" si="0"/>
        <v>0</v>
      </c>
      <c r="D15" s="17">
        <f>110000/100000</f>
        <v>1.1</v>
      </c>
      <c r="E15" s="17">
        <f>440000/100000</f>
        <v>4.4</v>
      </c>
      <c r="F15" s="17">
        <f>2551000/100000</f>
        <v>25.51</v>
      </c>
      <c r="G15" s="17">
        <f>2166000/100000</f>
        <v>21.66</v>
      </c>
      <c r="H15" s="17">
        <f>3188000/100000</f>
        <v>31.88</v>
      </c>
      <c r="I15" s="17">
        <f>8200000/100000</f>
        <v>82</v>
      </c>
      <c r="J15" s="17">
        <f>2181000/100000</f>
        <v>21.81</v>
      </c>
      <c r="K15" s="17">
        <f>2010000/100000</f>
        <v>20.1</v>
      </c>
    </row>
    <row r="16" spans="1:11" ht="15">
      <c r="A16" s="16">
        <v>40585</v>
      </c>
      <c r="B16" s="17">
        <f>5300000/100000</f>
        <v>53</v>
      </c>
      <c r="C16" s="17">
        <f t="shared" si="0"/>
        <v>0</v>
      </c>
      <c r="D16" s="17">
        <f>120000/100000</f>
        <v>1.2</v>
      </c>
      <c r="E16" s="17">
        <f>430000/100000</f>
        <v>4.3</v>
      </c>
      <c r="F16" s="17">
        <f>2526000/100000</f>
        <v>25.26</v>
      </c>
      <c r="G16" s="17">
        <f>2203000/100000</f>
        <v>22.03</v>
      </c>
      <c r="H16" s="17">
        <f>3017000/100000</f>
        <v>30.17</v>
      </c>
      <c r="I16" s="17">
        <f>8200000/100000</f>
        <v>82</v>
      </c>
      <c r="J16" s="17">
        <f>2130000/100000</f>
        <v>21.3</v>
      </c>
      <c r="K16" s="17">
        <f>1770000/100000</f>
        <v>17.7</v>
      </c>
    </row>
    <row r="17" spans="1:11" ht="15">
      <c r="A17" s="16">
        <v>40586</v>
      </c>
      <c r="B17" s="17">
        <f>4400000/100000</f>
        <v>44</v>
      </c>
      <c r="C17" s="17">
        <f t="shared" si="0"/>
        <v>0</v>
      </c>
      <c r="D17" s="17">
        <f>107000/100000</f>
        <v>1.07</v>
      </c>
      <c r="E17" s="17">
        <f>410000/100000</f>
        <v>4.1</v>
      </c>
      <c r="F17" s="17">
        <f>2543000/100000</f>
        <v>25.43</v>
      </c>
      <c r="G17" s="17">
        <f>2109000/100000</f>
        <v>21.09</v>
      </c>
      <c r="H17" s="17">
        <f>3051000/100000</f>
        <v>30.51</v>
      </c>
      <c r="I17" s="17">
        <f>7900000/100000</f>
        <v>79</v>
      </c>
      <c r="J17" s="17">
        <f>2085000/100000</f>
        <v>20.85</v>
      </c>
      <c r="K17" s="17">
        <f>1880000/100000</f>
        <v>18.8</v>
      </c>
    </row>
    <row r="18" spans="1:11" ht="15">
      <c r="A18" s="16">
        <v>40587</v>
      </c>
      <c r="B18" s="17">
        <f>5700000/100000</f>
        <v>57</v>
      </c>
      <c r="C18" s="17">
        <f t="shared" si="0"/>
        <v>0</v>
      </c>
      <c r="D18" s="17">
        <f>119000/100000</f>
        <v>1.19</v>
      </c>
      <c r="E18" s="17">
        <f>500000/100000</f>
        <v>5</v>
      </c>
      <c r="F18" s="17">
        <f>2513000/100000</f>
        <v>25.13</v>
      </c>
      <c r="G18" s="17">
        <f>2107000/100000</f>
        <v>21.07</v>
      </c>
      <c r="H18" s="17">
        <f>3084000/100000</f>
        <v>30.84</v>
      </c>
      <c r="I18" s="17">
        <f>8200000/100000</f>
        <v>82</v>
      </c>
      <c r="J18" s="17">
        <f>2133000/100000</f>
        <v>21.33</v>
      </c>
      <c r="K18" s="17">
        <f>1950000/100000</f>
        <v>19.5</v>
      </c>
    </row>
    <row r="19" spans="1:11" ht="15">
      <c r="A19" s="16">
        <v>40588</v>
      </c>
      <c r="B19" s="17">
        <f>5700000/100000</f>
        <v>57</v>
      </c>
      <c r="C19" s="17">
        <f t="shared" si="0"/>
        <v>0</v>
      </c>
      <c r="D19" s="17">
        <f>120000/100000</f>
        <v>1.2</v>
      </c>
      <c r="E19" s="17">
        <f>440000/100000</f>
        <v>4.4</v>
      </c>
      <c r="F19" s="17">
        <f>2629000/100000</f>
        <v>26.29</v>
      </c>
      <c r="G19" s="17">
        <f>2205000/100000</f>
        <v>22.05</v>
      </c>
      <c r="H19" s="17">
        <f>3227000/100000</f>
        <v>32.27</v>
      </c>
      <c r="I19" s="17">
        <f>8000000/100000</f>
        <v>80</v>
      </c>
      <c r="J19" s="17">
        <f>2190000/100000</f>
        <v>21.9</v>
      </c>
      <c r="K19" s="17">
        <f>1990000/100000</f>
        <v>19.9</v>
      </c>
    </row>
    <row r="20" spans="1:11" ht="15">
      <c r="A20" s="16">
        <v>40589</v>
      </c>
      <c r="B20" s="17">
        <f>4600000/100000</f>
        <v>46</v>
      </c>
      <c r="C20" s="17">
        <f t="shared" si="0"/>
        <v>0</v>
      </c>
      <c r="D20" s="17">
        <f>131000/100000</f>
        <v>1.31</v>
      </c>
      <c r="E20" s="17">
        <f>500000/100000</f>
        <v>5</v>
      </c>
      <c r="F20" s="17">
        <f>2580000/100000</f>
        <v>25.8</v>
      </c>
      <c r="G20" s="17">
        <f>2255000/100000</f>
        <v>22.55</v>
      </c>
      <c r="H20" s="17">
        <f>3142000/100000</f>
        <v>31.42</v>
      </c>
      <c r="I20" s="17">
        <f>8200000/100000</f>
        <v>82</v>
      </c>
      <c r="J20" s="17">
        <f>2195000/100000</f>
        <v>21.95</v>
      </c>
      <c r="K20" s="17">
        <f>1900000/100000</f>
        <v>19</v>
      </c>
    </row>
    <row r="21" spans="1:11" ht="15">
      <c r="A21" s="16">
        <v>40590</v>
      </c>
      <c r="B21" s="17">
        <f>5600000/100000</f>
        <v>56</v>
      </c>
      <c r="C21" s="17">
        <f t="shared" si="0"/>
        <v>0</v>
      </c>
      <c r="D21" s="17">
        <f>125000/100000</f>
        <v>1.25</v>
      </c>
      <c r="E21" s="17">
        <f>410000/100000</f>
        <v>4.1</v>
      </c>
      <c r="F21" s="17">
        <f>2573000/100000</f>
        <v>25.73</v>
      </c>
      <c r="G21" s="17">
        <f>2203000/100000</f>
        <v>22.03</v>
      </c>
      <c r="H21" s="17">
        <f>3083000/100000</f>
        <v>30.83</v>
      </c>
      <c r="I21" s="17">
        <f>8000000/100000</f>
        <v>80</v>
      </c>
      <c r="J21" s="17">
        <f>2138000/100000</f>
        <v>21.38</v>
      </c>
      <c r="K21" s="17">
        <f>1900000/100000</f>
        <v>19</v>
      </c>
    </row>
    <row r="22" spans="1:11" ht="15">
      <c r="A22" s="16">
        <v>40591</v>
      </c>
      <c r="B22" s="17">
        <f>7400000/100000</f>
        <v>74</v>
      </c>
      <c r="C22" s="17">
        <f t="shared" si="0"/>
        <v>0</v>
      </c>
      <c r="D22" s="17">
        <f>136000/100000</f>
        <v>1.36</v>
      </c>
      <c r="E22" s="17">
        <f>460000/100000</f>
        <v>4.6</v>
      </c>
      <c r="F22" s="17">
        <f>2496000/100000</f>
        <v>24.96</v>
      </c>
      <c r="G22" s="17">
        <f>2148000/100000</f>
        <v>21.48</v>
      </c>
      <c r="H22" s="17">
        <f>3089000/100000</f>
        <v>30.89</v>
      </c>
      <c r="I22" s="17">
        <f>8400000/100000</f>
        <v>84</v>
      </c>
      <c r="J22" s="17">
        <f>2151000/100000</f>
        <v>21.51</v>
      </c>
      <c r="K22" s="17">
        <f>1970000/100000</f>
        <v>19.7</v>
      </c>
    </row>
    <row r="23" spans="1:11" ht="15">
      <c r="A23" s="16">
        <v>40592</v>
      </c>
      <c r="B23" s="17">
        <f>4700000/100000</f>
        <v>47</v>
      </c>
      <c r="C23" s="17">
        <f t="shared" si="0"/>
        <v>0</v>
      </c>
      <c r="D23" s="17">
        <f>151000/100000</f>
        <v>1.51</v>
      </c>
      <c r="E23" s="17">
        <f>420000/100000</f>
        <v>4.2</v>
      </c>
      <c r="F23" s="17">
        <f>2352000/100000</f>
        <v>23.52</v>
      </c>
      <c r="G23" s="17">
        <f>2073000/100000</f>
        <v>20.73</v>
      </c>
      <c r="H23" s="17">
        <f>2800000/100000</f>
        <v>28</v>
      </c>
      <c r="I23" s="17">
        <f>9000000/100000</f>
        <v>90</v>
      </c>
      <c r="J23" s="17">
        <f>2159000/100000</f>
        <v>21.59</v>
      </c>
      <c r="K23" s="17">
        <f>2070000/100000</f>
        <v>20.7</v>
      </c>
    </row>
    <row r="24" spans="1:11" ht="15">
      <c r="A24" s="16">
        <v>40593</v>
      </c>
      <c r="B24" s="17">
        <f>6400000/100000</f>
        <v>64</v>
      </c>
      <c r="C24" s="17">
        <f t="shared" si="0"/>
        <v>0</v>
      </c>
      <c r="D24" s="17">
        <f>110000/100000</f>
        <v>1.1</v>
      </c>
      <c r="E24" s="17">
        <f>430000/100000</f>
        <v>4.3</v>
      </c>
      <c r="F24" s="17">
        <f>2420000/100000</f>
        <v>24.2</v>
      </c>
      <c r="G24" s="17">
        <f>2076000/100000</f>
        <v>20.76</v>
      </c>
      <c r="H24" s="17">
        <f>3013000/100000</f>
        <v>30.13</v>
      </c>
      <c r="I24" s="17">
        <f>8600000/100000</f>
        <v>86</v>
      </c>
      <c r="J24" s="17">
        <f>2135000/100000</f>
        <v>21.35</v>
      </c>
      <c r="K24" s="17">
        <f>1970000/100000</f>
        <v>19.7</v>
      </c>
    </row>
    <row r="25" spans="1:11" ht="15">
      <c r="A25" s="16">
        <v>40594</v>
      </c>
      <c r="B25" s="17">
        <f>6800000/100000</f>
        <v>68</v>
      </c>
      <c r="C25" s="17">
        <f t="shared" si="0"/>
        <v>0</v>
      </c>
      <c r="D25" s="17">
        <f>113000/100000</f>
        <v>1.13</v>
      </c>
      <c r="E25" s="17">
        <f>340000/100000</f>
        <v>3.4</v>
      </c>
      <c r="F25" s="17">
        <f>2514000/100000</f>
        <v>25.14</v>
      </c>
      <c r="G25" s="17">
        <f>2087000/100000</f>
        <v>20.87</v>
      </c>
      <c r="H25" s="17">
        <f>3077000/100000</f>
        <v>30.77</v>
      </c>
      <c r="I25" s="17">
        <f>8100000/100000</f>
        <v>81</v>
      </c>
      <c r="J25" s="17">
        <f>2091000/100000</f>
        <v>20.91</v>
      </c>
      <c r="K25" s="17">
        <f>1800000/100000</f>
        <v>18</v>
      </c>
    </row>
    <row r="26" spans="1:11" ht="15">
      <c r="A26" s="16">
        <v>40595</v>
      </c>
      <c r="B26" s="17">
        <f>5400000/100000</f>
        <v>54</v>
      </c>
      <c r="C26" s="17">
        <f t="shared" si="0"/>
        <v>0</v>
      </c>
      <c r="D26" s="17">
        <f>99000/100000</f>
        <v>0.99</v>
      </c>
      <c r="E26" s="17">
        <f>350000/100000</f>
        <v>3.5</v>
      </c>
      <c r="F26" s="17">
        <f>2511000/100000</f>
        <v>25.11</v>
      </c>
      <c r="G26" s="17">
        <f>2055000/100000</f>
        <v>20.55</v>
      </c>
      <c r="H26" s="17">
        <f>3009000/100000</f>
        <v>30.09</v>
      </c>
      <c r="I26" s="17">
        <f>8000000/100000</f>
        <v>80</v>
      </c>
      <c r="J26" s="17">
        <f>2085000/100000</f>
        <v>20.85</v>
      </c>
      <c r="K26" s="17">
        <f>1780000/100000</f>
        <v>17.8</v>
      </c>
    </row>
    <row r="27" spans="1:11" ht="15">
      <c r="A27" s="16">
        <v>40596</v>
      </c>
      <c r="B27" s="17">
        <f>5900000/100000</f>
        <v>59</v>
      </c>
      <c r="C27" s="17">
        <f t="shared" si="0"/>
        <v>0</v>
      </c>
      <c r="D27" s="17">
        <f>97000/100000</f>
        <v>0.97</v>
      </c>
      <c r="E27" s="17">
        <f>430000/100000</f>
        <v>4.3</v>
      </c>
      <c r="F27" s="17">
        <f>2554000/100000</f>
        <v>25.54</v>
      </c>
      <c r="G27" s="17">
        <f>2191000/100000</f>
        <v>21.91</v>
      </c>
      <c r="H27" s="17">
        <f>3160000/100000</f>
        <v>31.6</v>
      </c>
      <c r="I27" s="17">
        <f>8400000/100000</f>
        <v>84</v>
      </c>
      <c r="J27" s="17">
        <f>2211000/100000</f>
        <v>22.11</v>
      </c>
      <c r="K27" s="17">
        <f>2050000/100000</f>
        <v>20.5</v>
      </c>
    </row>
    <row r="28" spans="1:11" ht="15">
      <c r="A28" s="16">
        <v>40597</v>
      </c>
      <c r="B28" s="17">
        <f>6200000/100000</f>
        <v>62</v>
      </c>
      <c r="C28" s="17">
        <f t="shared" si="0"/>
        <v>0</v>
      </c>
      <c r="D28" s="17">
        <f>93000/100000</f>
        <v>0.93</v>
      </c>
      <c r="E28" s="17">
        <f>320000/100000</f>
        <v>3.2</v>
      </c>
      <c r="F28" s="17">
        <f>2652000/100000</f>
        <v>26.52</v>
      </c>
      <c r="G28" s="17">
        <f>2188000/100000</f>
        <v>21.88</v>
      </c>
      <c r="H28" s="17">
        <f>3449000/100000</f>
        <v>34.49</v>
      </c>
      <c r="I28" s="17">
        <f>8000000/100000</f>
        <v>80</v>
      </c>
      <c r="J28" s="17">
        <f>2198000/100000</f>
        <v>21.98</v>
      </c>
      <c r="K28" s="17">
        <f>1910000/100000</f>
        <v>19.1</v>
      </c>
    </row>
    <row r="29" spans="1:11" ht="15">
      <c r="A29" s="16">
        <v>40598</v>
      </c>
      <c r="B29" s="17">
        <f>6300000/100000</f>
        <v>63</v>
      </c>
      <c r="C29" s="17">
        <f t="shared" si="0"/>
        <v>0</v>
      </c>
      <c r="D29" s="17">
        <f>113000/100000</f>
        <v>1.13</v>
      </c>
      <c r="E29" s="17">
        <f>370000/100000</f>
        <v>3.7</v>
      </c>
      <c r="F29" s="17">
        <f>2734000/100000</f>
        <v>27.34</v>
      </c>
      <c r="G29" s="17">
        <f>2336000/100000</f>
        <v>23.36</v>
      </c>
      <c r="H29" s="17">
        <f>3489000/100000</f>
        <v>34.89</v>
      </c>
      <c r="I29" s="17">
        <f>7600000/100000</f>
        <v>76</v>
      </c>
      <c r="J29" s="17">
        <f>2200000/100000</f>
        <v>22</v>
      </c>
      <c r="K29" s="17">
        <f>1870000/100000</f>
        <v>18.7</v>
      </c>
    </row>
    <row r="30" spans="1:11" ht="15">
      <c r="A30" s="16">
        <v>40599</v>
      </c>
      <c r="B30" s="17">
        <f>6900000/100000</f>
        <v>69</v>
      </c>
      <c r="C30" s="17">
        <f t="shared" si="0"/>
        <v>0</v>
      </c>
      <c r="D30" s="17">
        <f>125000/100000</f>
        <v>1.25</v>
      </c>
      <c r="E30" s="17">
        <f>390000/100000</f>
        <v>3.9</v>
      </c>
      <c r="F30" s="17">
        <f>2744000/100000</f>
        <v>27.44</v>
      </c>
      <c r="G30" s="17">
        <f>2305000/100000</f>
        <v>23.05</v>
      </c>
      <c r="H30" s="17">
        <f>3436000/100000</f>
        <v>34.36</v>
      </c>
      <c r="I30" s="17">
        <f>7500000/100000</f>
        <v>75</v>
      </c>
      <c r="J30" s="17">
        <f>2189000/100000</f>
        <v>21.89</v>
      </c>
      <c r="K30" s="17">
        <f>1890000/100000</f>
        <v>18.9</v>
      </c>
    </row>
    <row r="31" spans="1:11" ht="15">
      <c r="A31" s="16">
        <v>40600</v>
      </c>
      <c r="B31" s="17">
        <f>6000000/100000</f>
        <v>60</v>
      </c>
      <c r="C31" s="17">
        <f t="shared" si="0"/>
        <v>0</v>
      </c>
      <c r="D31" s="17">
        <f>123000/100000</f>
        <v>1.23</v>
      </c>
      <c r="E31" s="17">
        <f>430000/100000</f>
        <v>4.3</v>
      </c>
      <c r="F31" s="17">
        <f>2707000/100000</f>
        <v>27.07</v>
      </c>
      <c r="G31" s="17">
        <f>2263000/100000</f>
        <v>22.63</v>
      </c>
      <c r="H31" s="17">
        <f>3473000/100000</f>
        <v>34.73</v>
      </c>
      <c r="I31" s="17">
        <f>7700000/100000</f>
        <v>77</v>
      </c>
      <c r="J31" s="17">
        <f>2197000/100000</f>
        <v>21.97</v>
      </c>
      <c r="K31" s="17">
        <f>1870000/100000</f>
        <v>18.7</v>
      </c>
    </row>
    <row r="32" spans="1:11" ht="15">
      <c r="A32" s="16">
        <v>40601</v>
      </c>
      <c r="B32" s="17">
        <f>5600000/100000</f>
        <v>56</v>
      </c>
      <c r="C32" s="17">
        <f t="shared" si="0"/>
        <v>0</v>
      </c>
      <c r="D32" s="17">
        <f>115000/100000</f>
        <v>1.15</v>
      </c>
      <c r="E32" s="17">
        <f>400000/100000</f>
        <v>4</v>
      </c>
      <c r="F32" s="17">
        <f>2664000/100000</f>
        <v>26.64</v>
      </c>
      <c r="G32" s="17">
        <f>2259000/100000</f>
        <v>22.59</v>
      </c>
      <c r="H32" s="17">
        <f>3367000/100000</f>
        <v>33.67</v>
      </c>
      <c r="I32" s="17">
        <f>7700000/100000</f>
        <v>77</v>
      </c>
      <c r="J32" s="17">
        <f>2141000/100000</f>
        <v>21.41</v>
      </c>
      <c r="K32" s="17">
        <f>1840000/100000</f>
        <v>18.4</v>
      </c>
    </row>
    <row r="33" spans="1:11" ht="15">
      <c r="A33" s="28">
        <v>40602</v>
      </c>
      <c r="B33" s="29">
        <f>6700000/100000</f>
        <v>67</v>
      </c>
      <c r="C33" s="29">
        <f t="shared" si="0"/>
        <v>0</v>
      </c>
      <c r="D33" s="29">
        <f>106000/100000</f>
        <v>1.06</v>
      </c>
      <c r="E33" s="29">
        <f>330000/100000</f>
        <v>3.3</v>
      </c>
      <c r="F33" s="29">
        <f>2654000/100000</f>
        <v>26.54</v>
      </c>
      <c r="G33" s="29">
        <f>2157000/100000</f>
        <v>21.57</v>
      </c>
      <c r="H33" s="29">
        <f>3342000/100000</f>
        <v>33.42</v>
      </c>
      <c r="I33" s="29">
        <f>7300000/100000</f>
        <v>73</v>
      </c>
      <c r="J33" s="29">
        <f>2031000/100000</f>
        <v>20.31</v>
      </c>
      <c r="K33" s="29">
        <f>1720000/100000</f>
        <v>17.2</v>
      </c>
    </row>
    <row r="34" spans="1:11" ht="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2011-09-07T18:28:45Z</dcterms:modified>
  <cp:category/>
  <cp:version/>
  <cp:contentType/>
  <cp:contentStatus/>
</cp:coreProperties>
</file>