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<sst xmlns="http://schemas.openxmlformats.org/spreadsheetml/2006/main" count="31" uniqueCount="24">
  <si>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</si>
  <si>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</si>
  <si>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</si>
  <si>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</si>
  <si>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</si>
  <si>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</si>
  <si>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</si>
  <si>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</si>
  <si>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</si>
  <si>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</si>
  <si>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</si>
  <si>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</si>
  <si>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</si>
  <si>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</si>
  <si>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</si>
  <si>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</si>
  <si>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</si>
  <si>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</si>
  <si>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</si>
  <si>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</si>
  <si>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</si>
  <si>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</si>
  <si>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</si>
  <si>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Outubro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</si>
</sst>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O13" sqref="O13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40452</v>
      </c>
      <c r="B6" s="17">
        <f>7800000/100000</f>
        <v>78</v>
      </c>
      <c r="C6" s="17">
        <f>0/100000</f>
        <v>0</v>
      </c>
      <c r="D6" s="17">
        <f>99000/100000</f>
        <v>0.99</v>
      </c>
      <c r="E6" s="17">
        <f>350000/100000</f>
        <v>3.5</v>
      </c>
      <c r="F6" s="17">
        <f>2355000/100000</f>
        <v>23.55</v>
      </c>
      <c r="G6" s="17">
        <f>1971000/100000</f>
        <v>19.71</v>
      </c>
      <c r="H6" s="17">
        <f>2894000/100000</f>
        <v>28.94</v>
      </c>
      <c r="I6" s="17">
        <f>8400000/100000</f>
        <v>84</v>
      </c>
      <c r="J6" s="17">
        <f>2024000/100000</f>
        <v>20.24</v>
      </c>
      <c r="K6" s="17">
        <f>1880000/100000</f>
        <v>18.8</v>
      </c>
      <c r="M6" t="s">
        <v>22</v>
      </c>
    </row>
    <row r="7" spans="1:11" ht="15">
      <c r="A7" s="16">
        <v>40453</v>
      </c>
      <c r="B7" s="17">
        <f>6900000/100000</f>
        <v>69</v>
      </c>
      <c r="C7" s="17">
        <f>0/100000</f>
        <v>0</v>
      </c>
      <c r="D7" s="17">
        <f>84000/100000</f>
        <v>0.84</v>
      </c>
      <c r="E7" s="17">
        <f>290000/100000</f>
        <v>2.9</v>
      </c>
      <c r="F7" s="17">
        <f>2456000/100000</f>
        <v>24.56</v>
      </c>
      <c r="G7" s="17">
        <f>2024000/100000</f>
        <v>20.24</v>
      </c>
      <c r="H7" s="17">
        <f>3059000/100000</f>
        <v>30.59</v>
      </c>
      <c r="I7" s="17">
        <f>8300000/100000</f>
        <v>83</v>
      </c>
      <c r="J7" s="17">
        <f>2090000/100000</f>
        <v>20.9</v>
      </c>
      <c r="K7" s="17">
        <f>1810000/100000</f>
        <v>18.1</v>
      </c>
    </row>
    <row r="8" spans="1:11" ht="15">
      <c r="A8" s="16">
        <v>40454</v>
      </c>
      <c r="B8" s="17">
        <f>7000000/100000</f>
        <v>70</v>
      </c>
      <c r="C8" s="17">
        <f>0/100000</f>
        <v>0</v>
      </c>
      <c r="D8" s="17">
        <f>103000/100000</f>
        <v>1.03</v>
      </c>
      <c r="E8" s="17">
        <f>320000/100000</f>
        <v>3.2</v>
      </c>
      <c r="F8" s="17">
        <f>2456000/100000</f>
        <v>24.56</v>
      </c>
      <c r="G8" s="17">
        <f>2162000/100000</f>
        <v>21.62</v>
      </c>
      <c r="H8" s="17">
        <f>2998000/100000</f>
        <v>29.98</v>
      </c>
      <c r="I8" s="17">
        <f>8400000/100000</f>
        <v>84</v>
      </c>
      <c r="J8" s="17">
        <f>2120000/100000</f>
        <v>21.2</v>
      </c>
      <c r="K8" s="17">
        <f>1960000/100000</f>
        <v>19.6</v>
      </c>
    </row>
    <row r="9" spans="1:11" ht="15">
      <c r="A9" s="16">
        <v>40455</v>
      </c>
      <c r="B9" s="17">
        <f>5400000/100000</f>
        <v>54</v>
      </c>
      <c r="C9" s="17">
        <f>0/100000</f>
        <v>0</v>
      </c>
      <c r="D9" s="17">
        <f>189000/100000</f>
        <v>1.89</v>
      </c>
      <c r="E9" s="17">
        <f>390000/100000</f>
        <v>3.9</v>
      </c>
      <c r="F9" s="17">
        <f>2397000/100000</f>
        <v>23.97</v>
      </c>
      <c r="G9" s="17">
        <f>2097000/100000</f>
        <v>20.97</v>
      </c>
      <c r="H9" s="17">
        <f>2841000/100000</f>
        <v>28.41</v>
      </c>
      <c r="I9" s="17">
        <f>8700000/100000</f>
        <v>87</v>
      </c>
      <c r="J9" s="17">
        <f>2133000/100000</f>
        <v>21.33</v>
      </c>
      <c r="K9" s="17">
        <f>2050000/100000</f>
        <v>20.5</v>
      </c>
    </row>
    <row r="10" spans="1:11" ht="15">
      <c r="A10" s="16">
        <v>40456</v>
      </c>
      <c r="B10" s="17">
        <f>5900000/100000</f>
        <v>59</v>
      </c>
      <c r="C10" s="17">
        <f>0/100000</f>
        <v>0</v>
      </c>
      <c r="D10" s="17">
        <f>193000/100000</f>
        <v>1.93</v>
      </c>
      <c r="E10" s="17">
        <f>410000/100000</f>
        <v>4.1</v>
      </c>
      <c r="F10" s="17">
        <f>2370000/100000</f>
        <v>23.7</v>
      </c>
      <c r="G10" s="17">
        <f>2147000/100000</f>
        <v>21.47</v>
      </c>
      <c r="H10" s="17">
        <f>2787000/100000</f>
        <v>27.87</v>
      </c>
      <c r="I10" s="17">
        <f>9000000/100000</f>
        <v>90</v>
      </c>
      <c r="J10" s="17">
        <f>2169000/100000</f>
        <v>21.69</v>
      </c>
      <c r="K10" s="17">
        <f>2060000/100000</f>
        <v>20.6</v>
      </c>
    </row>
    <row r="11" spans="1:11" ht="15">
      <c r="A11" s="16">
        <v>40457</v>
      </c>
      <c r="B11" s="17">
        <f>5800000/100000</f>
        <v>58</v>
      </c>
      <c r="C11" s="17">
        <f>0/100000</f>
        <v>0</v>
      </c>
      <c r="D11" s="17">
        <f>87000/100000</f>
        <v>0.87</v>
      </c>
      <c r="E11" s="17">
        <f>350000/100000</f>
        <v>3.5</v>
      </c>
      <c r="F11" s="17">
        <f>2465000/100000</f>
        <v>24.65</v>
      </c>
      <c r="G11" s="17">
        <f>2161000/100000</f>
        <v>21.61</v>
      </c>
      <c r="H11" s="17">
        <f>3041000/100000</f>
        <v>30.41</v>
      </c>
      <c r="I11" s="17">
        <f>8600000/100000</f>
        <v>86</v>
      </c>
      <c r="J11" s="17">
        <f>2179000/100000</f>
        <v>21.79</v>
      </c>
      <c r="K11" s="17">
        <f>2030000/100000</f>
        <v>20.3</v>
      </c>
    </row>
    <row r="12" spans="1:11" ht="15">
      <c r="A12" s="16">
        <v>40458</v>
      </c>
      <c r="B12" s="17">
        <f>5900000/100000</f>
        <v>59</v>
      </c>
      <c r="C12" s="17">
        <f>0/100000</f>
        <v>0</v>
      </c>
      <c r="D12" s="17">
        <f>98000/100000</f>
        <v>0.98</v>
      </c>
      <c r="E12" s="17">
        <f>310000/100000</f>
        <v>3.1</v>
      </c>
      <c r="F12" s="17">
        <f>2489000/100000</f>
        <v>24.89</v>
      </c>
      <c r="G12" s="17">
        <f>2171000/100000</f>
        <v>21.71</v>
      </c>
      <c r="H12" s="17">
        <f>3010000/100000</f>
        <v>30.1</v>
      </c>
      <c r="I12" s="17">
        <f>8400000/100000</f>
        <v>84</v>
      </c>
      <c r="J12" s="17">
        <f>2159000/100000</f>
        <v>21.59</v>
      </c>
      <c r="K12" s="17">
        <f>2050000/100000</f>
        <v>20.5</v>
      </c>
    </row>
    <row r="13" spans="1:11" ht="15">
      <c r="A13" s="16">
        <v>40459</v>
      </c>
      <c r="B13" s="17">
        <f>6300000/100000</f>
        <v>63</v>
      </c>
      <c r="C13" s="17">
        <f>0/100000</f>
        <v>0</v>
      </c>
      <c r="D13" s="17">
        <f>100000/100000</f>
        <v>1</v>
      </c>
      <c r="E13" s="17">
        <f>370000/100000</f>
        <v>3.7</v>
      </c>
      <c r="F13" s="17">
        <f>2515000/100000</f>
        <v>25.15</v>
      </c>
      <c r="G13" s="17">
        <f>2088000/100000</f>
        <v>20.88</v>
      </c>
      <c r="H13" s="17">
        <f>3080000/100000</f>
        <v>30.8</v>
      </c>
      <c r="I13" s="17">
        <f>8000000/100000</f>
        <v>80</v>
      </c>
      <c r="J13" s="17">
        <f>2089000/100000</f>
        <v>20.89</v>
      </c>
      <c r="K13" s="17">
        <f>1960000/100000</f>
        <v>19.6</v>
      </c>
    </row>
    <row r="14" spans="1:11" ht="15">
      <c r="A14" s="16">
        <v>40460</v>
      </c>
      <c r="B14" s="17">
        <f>7200000/100000</f>
        <v>72</v>
      </c>
      <c r="C14" s="17">
        <f>0/100000</f>
        <v>0</v>
      </c>
      <c r="D14" s="17">
        <f>140000/100000</f>
        <v>1.4</v>
      </c>
      <c r="E14" s="17">
        <f>300000/100000</f>
        <v>3</v>
      </c>
      <c r="F14" s="17">
        <f>2545000/100000</f>
        <v>25.45</v>
      </c>
      <c r="G14" s="17">
        <f>2053000/100000</f>
        <v>20.53</v>
      </c>
      <c r="H14" s="17">
        <f>3275000/100000</f>
        <v>32.75</v>
      </c>
      <c r="I14" s="17">
        <f>7800000/100000</f>
        <v>78</v>
      </c>
      <c r="J14" s="17">
        <f>2050000/100000</f>
        <v>20.5</v>
      </c>
      <c r="K14" s="17">
        <f>1800000/100000</f>
        <v>18</v>
      </c>
    </row>
    <row r="15" spans="1:11" ht="15">
      <c r="A15" s="16">
        <v>40461</v>
      </c>
      <c r="B15" s="17">
        <f>7100000/100000</f>
        <v>71</v>
      </c>
      <c r="C15" s="17">
        <f>0/100000</f>
        <v>0</v>
      </c>
      <c r="D15" s="17">
        <f>149000/100000</f>
        <v>1.49</v>
      </c>
      <c r="E15" s="17">
        <f>420000/100000</f>
        <v>4.2</v>
      </c>
      <c r="F15" s="17">
        <f>2452000/100000</f>
        <v>24.52</v>
      </c>
      <c r="G15" s="17">
        <f>2171000/100000</f>
        <v>21.71</v>
      </c>
      <c r="H15" s="17">
        <f>2951000/100000</f>
        <v>29.51</v>
      </c>
      <c r="I15" s="17">
        <f>8300000/100000</f>
        <v>83</v>
      </c>
      <c r="J15" s="17">
        <f>2105000/100000</f>
        <v>21.05</v>
      </c>
      <c r="K15" s="17">
        <f>1910000/100000</f>
        <v>19.1</v>
      </c>
    </row>
    <row r="16" spans="1:11" ht="15">
      <c r="A16" s="16">
        <v>40462</v>
      </c>
      <c r="B16" s="17">
        <f>7700000/100000</f>
        <v>77</v>
      </c>
      <c r="C16" s="17">
        <f>0/100000</f>
        <v>0</v>
      </c>
      <c r="D16" s="17">
        <f>112000/100000</f>
        <v>1.12</v>
      </c>
      <c r="E16" s="17">
        <f>340000/100000</f>
        <v>3.4</v>
      </c>
      <c r="F16" s="17">
        <f>2433000/100000</f>
        <v>24.33</v>
      </c>
      <c r="G16" s="17">
        <f>2094000/100000</f>
        <v>20.94</v>
      </c>
      <c r="H16" s="17">
        <f>2953000/100000</f>
        <v>29.53</v>
      </c>
      <c r="I16" s="17">
        <f>8300000/100000</f>
        <v>83</v>
      </c>
      <c r="J16" s="17">
        <f>2079000/100000</f>
        <v>20.79</v>
      </c>
      <c r="K16" s="17">
        <f>1870000/100000</f>
        <v>18.7</v>
      </c>
    </row>
    <row r="17" spans="1:11" ht="15">
      <c r="A17" s="16">
        <v>40463</v>
      </c>
      <c r="B17" s="17">
        <f>6800000/100000</f>
        <v>68</v>
      </c>
      <c r="C17" s="17">
        <f>0/100000</f>
        <v>0</v>
      </c>
      <c r="D17" s="17">
        <f>94000/100000</f>
        <v>0.94</v>
      </c>
      <c r="E17" s="17">
        <f>320000/100000</f>
        <v>3.2</v>
      </c>
      <c r="F17" s="17">
        <f>2403000/100000</f>
        <v>24.03</v>
      </c>
      <c r="G17" s="17">
        <f>1964000/100000</f>
        <v>19.64</v>
      </c>
      <c r="H17" s="17">
        <f>2960000/100000</f>
        <v>29.6</v>
      </c>
      <c r="I17" s="17">
        <f>8400000/100000</f>
        <v>84</v>
      </c>
      <c r="J17" s="17">
        <f>2055000/100000</f>
        <v>20.55</v>
      </c>
      <c r="K17" s="17">
        <f>1850000/100000</f>
        <v>18.5</v>
      </c>
    </row>
    <row r="18" spans="1:11" ht="15">
      <c r="A18" s="16">
        <v>40464</v>
      </c>
      <c r="B18" s="17">
        <f>6400000/100000</f>
        <v>64</v>
      </c>
      <c r="C18" s="17">
        <f>0/100000</f>
        <v>0</v>
      </c>
      <c r="D18" s="17">
        <f>237000/100000</f>
        <v>2.37</v>
      </c>
      <c r="E18" s="17">
        <f>530000/100000</f>
        <v>5.3</v>
      </c>
      <c r="F18" s="17">
        <f>2392000/100000</f>
        <v>23.92</v>
      </c>
      <c r="G18" s="17">
        <f>2081000/100000</f>
        <v>20.81</v>
      </c>
      <c r="H18" s="17">
        <f>2888000/100000</f>
        <v>28.88</v>
      </c>
      <c r="I18" s="17">
        <f>8500000/100000</f>
        <v>85</v>
      </c>
      <c r="J18" s="17">
        <f>2090000/100000</f>
        <v>20.9</v>
      </c>
      <c r="K18" s="17">
        <f>1970000/100000</f>
        <v>19.7</v>
      </c>
    </row>
    <row r="19" spans="1:11" ht="15">
      <c r="A19" s="16">
        <v>40465</v>
      </c>
      <c r="B19" s="17">
        <f>7100000/100000</f>
        <v>71</v>
      </c>
      <c r="C19" s="17">
        <f>0/100000</f>
        <v>0</v>
      </c>
      <c r="D19" s="17">
        <f>156000/100000</f>
        <v>1.56</v>
      </c>
      <c r="E19" s="17">
        <f>430000/100000</f>
        <v>4.3</v>
      </c>
      <c r="F19" s="17">
        <f>2396000/100000</f>
        <v>23.96</v>
      </c>
      <c r="G19" s="17">
        <f>2083000/100000</f>
        <v>20.83</v>
      </c>
      <c r="H19" s="17">
        <f>2929000/100000</f>
        <v>29.29</v>
      </c>
      <c r="I19" s="17">
        <f>8300000/100000</f>
        <v>83</v>
      </c>
      <c r="J19" s="17">
        <f>2049000/100000</f>
        <v>20.49</v>
      </c>
      <c r="K19" s="17">
        <f>1920000/100000</f>
        <v>19.2</v>
      </c>
    </row>
    <row r="20" spans="1:11" ht="15">
      <c r="A20" s="16">
        <v>40466</v>
      </c>
      <c r="B20" s="17">
        <f>7200000/100000</f>
        <v>72</v>
      </c>
      <c r="C20" s="17">
        <f>0/100000</f>
        <v>0</v>
      </c>
      <c r="D20" s="17">
        <f>112000/100000</f>
        <v>1.12</v>
      </c>
      <c r="E20" s="17">
        <f>400000/100000</f>
        <v>4</v>
      </c>
      <c r="F20" s="17">
        <f>2390000/100000</f>
        <v>23.9</v>
      </c>
      <c r="G20" s="17">
        <f>2006000/100000</f>
        <v>20.06</v>
      </c>
      <c r="H20" s="17">
        <f>2961000/100000</f>
        <v>29.61</v>
      </c>
      <c r="I20" s="17">
        <f>8000000/100000</f>
        <v>80</v>
      </c>
      <c r="J20" s="17">
        <f>1962000/100000</f>
        <v>19.62</v>
      </c>
      <c r="K20" s="17">
        <f>1730000/100000</f>
        <v>17.3</v>
      </c>
    </row>
    <row r="21" spans="1:11" ht="15">
      <c r="A21" s="16">
        <v>40467</v>
      </c>
      <c r="B21" s="17">
        <f>7500000/100000</f>
        <v>75</v>
      </c>
      <c r="C21" s="17">
        <f>0/100000</f>
        <v>0</v>
      </c>
      <c r="D21" s="17">
        <f>133000/100000</f>
        <v>1.33</v>
      </c>
      <c r="E21" s="17">
        <f>410000/100000</f>
        <v>4.1</v>
      </c>
      <c r="F21" s="17">
        <f>2372000/100000</f>
        <v>23.72</v>
      </c>
      <c r="G21" s="17">
        <f>1921000/100000</f>
        <v>19.21</v>
      </c>
      <c r="H21" s="17">
        <f>2960000/100000</f>
        <v>29.6</v>
      </c>
      <c r="I21" s="17">
        <f>8000000/100000</f>
        <v>80</v>
      </c>
      <c r="J21" s="17">
        <f>1948000/100000</f>
        <v>19.48</v>
      </c>
      <c r="K21" s="17">
        <f>1720000/100000</f>
        <v>17.2</v>
      </c>
    </row>
    <row r="22" spans="1:11" ht="15">
      <c r="A22" s="16">
        <v>40468</v>
      </c>
      <c r="B22" s="17">
        <f>6800000/100000</f>
        <v>68</v>
      </c>
      <c r="C22" s="17">
        <f>0/100000</f>
        <v>0</v>
      </c>
      <c r="D22" s="17">
        <f>123000/100000</f>
        <v>1.23</v>
      </c>
      <c r="E22" s="17">
        <f>400000/100000</f>
        <v>4</v>
      </c>
      <c r="F22" s="17">
        <f>2413000/100000</f>
        <v>24.13</v>
      </c>
      <c r="G22" s="17">
        <f>1915000/100000</f>
        <v>19.15</v>
      </c>
      <c r="H22" s="17">
        <f>3017000/100000</f>
        <v>30.17</v>
      </c>
      <c r="I22" s="17">
        <f>8000000/100000</f>
        <v>80</v>
      </c>
      <c r="J22" s="17">
        <f>1980000/100000</f>
        <v>19.8</v>
      </c>
      <c r="K22" s="17">
        <f>1700000/100000</f>
        <v>17</v>
      </c>
    </row>
    <row r="23" spans="1:11" ht="15">
      <c r="A23" s="16">
        <v>40469</v>
      </c>
      <c r="B23" s="17">
        <f>5800000/100000</f>
        <v>58</v>
      </c>
      <c r="C23" s="17">
        <f>0/100000</f>
        <v>0</v>
      </c>
      <c r="D23" s="17">
        <f>111000/100000</f>
        <v>1.11</v>
      </c>
      <c r="E23" s="17">
        <f>340000/100000</f>
        <v>3.4</v>
      </c>
      <c r="F23" s="17">
        <f>2511000/100000</f>
        <v>25.11</v>
      </c>
      <c r="G23" s="17">
        <f>2025000/100000</f>
        <v>20.25</v>
      </c>
      <c r="H23" s="17">
        <f>3194000/100000</f>
        <v>31.94</v>
      </c>
      <c r="I23" s="17">
        <f>7900000/100000</f>
        <v>79</v>
      </c>
      <c r="J23" s="17">
        <f>2062000/100000</f>
        <v>20.62</v>
      </c>
      <c r="K23" s="17">
        <f>1800000/100000</f>
        <v>18</v>
      </c>
    </row>
    <row r="24" spans="1:11" ht="15">
      <c r="A24" s="16">
        <v>40470</v>
      </c>
      <c r="B24" s="17">
        <f>4400000/100000</f>
        <v>44</v>
      </c>
      <c r="C24" s="17">
        <f>0/100000</f>
        <v>0</v>
      </c>
      <c r="D24" s="17">
        <f>155000/100000</f>
        <v>1.55</v>
      </c>
      <c r="E24" s="17">
        <f>320000/100000</f>
        <v>3.2</v>
      </c>
      <c r="F24" s="17">
        <f>2529000/100000</f>
        <v>25.29</v>
      </c>
      <c r="G24" s="17">
        <f>2283000/100000</f>
        <v>22.83</v>
      </c>
      <c r="H24" s="17">
        <f>3083000/100000</f>
        <v>30.83</v>
      </c>
      <c r="I24" s="17">
        <f>8100000/100000</f>
        <v>81</v>
      </c>
      <c r="J24" s="17">
        <f>2148000/100000</f>
        <v>21.48</v>
      </c>
      <c r="K24" s="17">
        <f>2060000/100000</f>
        <v>20.6</v>
      </c>
    </row>
    <row r="25" spans="1:11" ht="15">
      <c r="A25" s="16">
        <v>40471</v>
      </c>
      <c r="B25" s="17">
        <f>3400000/100000</f>
        <v>34</v>
      </c>
      <c r="C25" s="17">
        <f>0/100000</f>
        <v>0</v>
      </c>
      <c r="D25" s="17">
        <f>157000/100000</f>
        <v>1.57</v>
      </c>
      <c r="E25" s="17">
        <f>400000/100000</f>
        <v>4</v>
      </c>
      <c r="F25" s="17">
        <f>2219000/100000</f>
        <v>22.19</v>
      </c>
      <c r="G25" s="17">
        <f>2101000/100000</f>
        <v>21.01</v>
      </c>
      <c r="H25" s="17">
        <f>2396000/100000</f>
        <v>23.96</v>
      </c>
      <c r="I25" s="17">
        <f>9700000/100000</f>
        <v>97</v>
      </c>
      <c r="J25" s="17">
        <f>2159000/100000</f>
        <v>21.59</v>
      </c>
      <c r="K25" s="17">
        <f>2070000/100000</f>
        <v>20.7</v>
      </c>
    </row>
    <row r="26" spans="1:11" ht="15">
      <c r="A26" s="16">
        <v>40472</v>
      </c>
      <c r="B26" s="17">
        <f>3500000/100000</f>
        <v>35</v>
      </c>
      <c r="C26" s="17">
        <f>0/100000</f>
        <v>0</v>
      </c>
      <c r="D26" s="17">
        <f>275000/100000</f>
        <v>2.75</v>
      </c>
      <c r="E26" s="17">
        <f>530000/100000</f>
        <v>5.3</v>
      </c>
      <c r="F26" s="17">
        <f>2183000/100000</f>
        <v>21.83</v>
      </c>
      <c r="G26" s="17">
        <f>2031000/100000</f>
        <v>20.31</v>
      </c>
      <c r="H26" s="17">
        <f>2471000/100000</f>
        <v>24.71</v>
      </c>
      <c r="I26" s="17">
        <f>9500000/100000</f>
        <v>95</v>
      </c>
      <c r="J26" s="17">
        <f>2080000/100000</f>
        <v>20.8</v>
      </c>
      <c r="K26" s="17">
        <f>2020000/100000</f>
        <v>20.2</v>
      </c>
    </row>
    <row r="27" spans="1:11" ht="15">
      <c r="A27" s="16">
        <v>40473</v>
      </c>
      <c r="B27" s="17">
        <f>6300000/100000</f>
        <v>63</v>
      </c>
      <c r="C27" s="17">
        <f>0/100000</f>
        <v>0</v>
      </c>
      <c r="D27" s="17">
        <f>200000/100000</f>
        <v>2</v>
      </c>
      <c r="E27" s="17">
        <f>470000/100000</f>
        <v>4.7</v>
      </c>
      <c r="F27" s="17">
        <f>2276000/100000</f>
        <v>22.76</v>
      </c>
      <c r="G27" s="17">
        <f>1978000/100000</f>
        <v>19.78</v>
      </c>
      <c r="H27" s="17">
        <f>2796000/100000</f>
        <v>27.96</v>
      </c>
      <c r="I27" s="17">
        <f>8800000/100000</f>
        <v>88</v>
      </c>
      <c r="J27" s="17">
        <f>2020000/100000</f>
        <v>20.2</v>
      </c>
      <c r="K27" s="17">
        <f>1890000/100000</f>
        <v>18.9</v>
      </c>
    </row>
    <row r="28" spans="1:11" ht="15">
      <c r="A28" s="16">
        <v>40474</v>
      </c>
      <c r="B28" s="17">
        <f>6300000/100000</f>
        <v>63</v>
      </c>
      <c r="C28" s="17">
        <f>0/100000</f>
        <v>0</v>
      </c>
      <c r="D28" s="17">
        <f>169000/100000</f>
        <v>1.69</v>
      </c>
      <c r="E28" s="17">
        <f>470000/100000</f>
        <v>4.7</v>
      </c>
      <c r="F28" s="17">
        <f>2292000/100000</f>
        <v>22.92</v>
      </c>
      <c r="G28" s="17">
        <f>1816000/100000</f>
        <v>18.16</v>
      </c>
      <c r="H28" s="17">
        <f>2873000/100000</f>
        <v>28.73</v>
      </c>
      <c r="I28" s="17">
        <f>8600000/100000</f>
        <v>86</v>
      </c>
      <c r="J28" s="17">
        <f>1988000/100000</f>
        <v>19.88</v>
      </c>
      <c r="K28" s="17">
        <f>1810000/100000</f>
        <v>18.1</v>
      </c>
    </row>
    <row r="29" spans="1:11" ht="15">
      <c r="A29" s="16">
        <v>40475</v>
      </c>
      <c r="B29" s="17">
        <f>7800000/100000</f>
        <v>78</v>
      </c>
      <c r="C29" s="17">
        <f>0/100000</f>
        <v>0</v>
      </c>
      <c r="D29" s="17">
        <f>97000/100000</f>
        <v>0.97</v>
      </c>
      <c r="E29" s="17">
        <f>350000/100000</f>
        <v>3.5</v>
      </c>
      <c r="F29" s="17">
        <f>2464000/100000</f>
        <v>24.64</v>
      </c>
      <c r="G29" s="17">
        <f>2073000/100000</f>
        <v>20.73</v>
      </c>
      <c r="H29" s="17">
        <f>3187000/100000</f>
        <v>31.87</v>
      </c>
      <c r="I29" s="17">
        <f>8400000/100000</f>
        <v>84</v>
      </c>
      <c r="J29" s="17">
        <f>2095000/100000</f>
        <v>20.95</v>
      </c>
      <c r="K29" s="17">
        <f>1740000/100000</f>
        <v>17.4</v>
      </c>
    </row>
    <row r="30" spans="1:11" ht="15">
      <c r="A30" s="16">
        <v>40476</v>
      </c>
      <c r="B30" s="17">
        <f>5900000/100000</f>
        <v>59</v>
      </c>
      <c r="C30" s="17">
        <f>0/100000</f>
        <v>0</v>
      </c>
      <c r="D30" s="17">
        <f>104000/100000</f>
        <v>1.04</v>
      </c>
      <c r="E30" s="17">
        <f>400000/100000</f>
        <v>4</v>
      </c>
      <c r="F30" s="17">
        <f>2532000/100000</f>
        <v>25.32</v>
      </c>
      <c r="G30" s="17">
        <f>2171000/100000</f>
        <v>21.71</v>
      </c>
      <c r="H30" s="17">
        <f>3093000/100000</f>
        <v>30.93</v>
      </c>
      <c r="I30" s="17">
        <f>8500000/100000</f>
        <v>85</v>
      </c>
      <c r="J30" s="17">
        <f>2224000/100000</f>
        <v>22.24</v>
      </c>
      <c r="K30" s="17">
        <f>2140000/100000</f>
        <v>21.4</v>
      </c>
    </row>
    <row r="31" spans="1:11" ht="15">
      <c r="A31" s="16">
        <v>40477</v>
      </c>
      <c r="B31" s="17">
        <f>5200000/100000</f>
        <v>52</v>
      </c>
      <c r="C31" s="17">
        <f>0/100000</f>
        <v>0</v>
      </c>
      <c r="D31" s="17">
        <f>110000/100000</f>
        <v>1.1</v>
      </c>
      <c r="E31" s="17">
        <f>360000/100000</f>
        <v>3.6</v>
      </c>
      <c r="F31" s="17">
        <f>2547000/100000</f>
        <v>25.47</v>
      </c>
      <c r="G31" s="17">
        <f>2241000/100000</f>
        <v>22.41</v>
      </c>
      <c r="H31" s="17">
        <f>3180000/100000</f>
        <v>31.8</v>
      </c>
      <c r="I31" s="17">
        <f>8100000/100000</f>
        <v>81</v>
      </c>
      <c r="J31" s="17">
        <f>2146000/100000</f>
        <v>21.46</v>
      </c>
      <c r="K31" s="17">
        <f>1990000/100000</f>
        <v>19.9</v>
      </c>
    </row>
    <row r="32" spans="1:11" ht="15">
      <c r="A32" s="16">
        <v>40478</v>
      </c>
      <c r="B32" s="17">
        <f>4500000/100000</f>
        <v>45</v>
      </c>
      <c r="C32" s="17">
        <f>0/100000</f>
        <v>0</v>
      </c>
      <c r="D32" s="17">
        <f>101000/100000</f>
        <v>1.01</v>
      </c>
      <c r="E32" s="17">
        <f>540000/100000</f>
        <v>5.4</v>
      </c>
      <c r="F32" s="17">
        <f>2537000/100000</f>
        <v>25.37</v>
      </c>
      <c r="G32" s="17">
        <f>2294000/100000</f>
        <v>22.94</v>
      </c>
      <c r="H32" s="17">
        <f>3257000/100000</f>
        <v>32.57</v>
      </c>
      <c r="I32" s="17">
        <f>8500000/100000</f>
        <v>85</v>
      </c>
      <c r="J32" s="17">
        <f>2219000/100000</f>
        <v>22.19</v>
      </c>
      <c r="K32" s="17">
        <f>2100000/100000</f>
        <v>21</v>
      </c>
    </row>
    <row r="33" spans="1:11" ht="15">
      <c r="A33" s="16">
        <v>40479</v>
      </c>
      <c r="B33" s="17">
        <f>5200000/100000</f>
        <v>52</v>
      </c>
      <c r="C33" s="17">
        <f>0/100000</f>
        <v>0</v>
      </c>
      <c r="D33" s="17">
        <f>127000/100000</f>
        <v>1.27</v>
      </c>
      <c r="E33" s="17">
        <f>530000/100000</f>
        <v>5.3</v>
      </c>
      <c r="F33" s="17">
        <f>2528000/100000</f>
        <v>25.28</v>
      </c>
      <c r="G33" s="17">
        <f>2235000/100000</f>
        <v>22.35</v>
      </c>
      <c r="H33" s="17">
        <f>3060000/100000</f>
        <v>30.6</v>
      </c>
      <c r="I33" s="17">
        <f>8900000/100000</f>
        <v>89</v>
      </c>
      <c r="J33" s="17">
        <f>2307000/100000</f>
        <v>23.07</v>
      </c>
      <c r="K33" s="17">
        <f>2200000/100000</f>
        <v>22</v>
      </c>
    </row>
    <row r="34" spans="1:11" ht="15">
      <c r="A34" s="16">
        <v>40480</v>
      </c>
      <c r="B34" s="17">
        <f>5200000/100000</f>
        <v>52</v>
      </c>
      <c r="C34" s="17">
        <f>0/100000</f>
        <v>0</v>
      </c>
      <c r="D34" s="17">
        <f>115000/100000</f>
        <v>1.15</v>
      </c>
      <c r="E34" s="17">
        <f>440000/100000</f>
        <v>4.4</v>
      </c>
      <c r="F34" s="17">
        <f>2559000/100000</f>
        <v>25.59</v>
      </c>
      <c r="G34" s="17">
        <f>2318000/100000</f>
        <v>23.18</v>
      </c>
      <c r="H34" s="17">
        <f>3028000/100000</f>
        <v>30.28</v>
      </c>
      <c r="I34" s="17">
        <f>8900000/100000</f>
        <v>89</v>
      </c>
      <c r="J34" s="17">
        <f>2329000/100000</f>
        <v>23.29</v>
      </c>
      <c r="K34" s="17">
        <f>2200000/100000</f>
        <v>22</v>
      </c>
    </row>
    <row r="35" spans="1:11" ht="15">
      <c r="A35" s="16">
        <v>40481</v>
      </c>
      <c r="B35" s="17">
        <f>5800000/100000</f>
        <v>58</v>
      </c>
      <c r="C35" s="17">
        <f>0/100000</f>
        <v>0</v>
      </c>
      <c r="D35" s="17">
        <f>95000/100000</f>
        <v>0.95</v>
      </c>
      <c r="E35" s="17">
        <f>290000/100000</f>
        <v>2.9</v>
      </c>
      <c r="F35" s="17">
        <f>2568000/100000</f>
        <v>25.68</v>
      </c>
      <c r="G35" s="17">
        <f>2257000/100000</f>
        <v>22.57</v>
      </c>
      <c r="H35" s="17">
        <f>3118000/100000</f>
        <v>31.18</v>
      </c>
      <c r="I35" s="17">
        <f>8200000/100000</f>
        <v>82</v>
      </c>
      <c r="J35" s="17">
        <f>2186000/100000</f>
        <v>21.86</v>
      </c>
      <c r="K35" s="17">
        <f>1950000/100000</f>
        <v>19.5</v>
      </c>
    </row>
    <row r="36" spans="1:11" ht="15">
      <c r="A36" s="16">
        <v>40482</v>
      </c>
      <c r="B36" s="17">
        <f>6500000/100000</f>
        <v>65</v>
      </c>
      <c r="C36" s="17">
        <f>0/100000</f>
        <v>0</v>
      </c>
      <c r="D36" s="17">
        <f>106000/100000</f>
        <v>1.06</v>
      </c>
      <c r="E36" s="17">
        <f>380000/100000</f>
        <v>3.8</v>
      </c>
      <c r="F36" s="17">
        <f>2538000/100000</f>
        <v>25.38</v>
      </c>
      <c r="G36" s="17">
        <f>2178000/100000</f>
        <v>21.78</v>
      </c>
      <c r="H36" s="17">
        <f>3181000/100000</f>
        <v>31.81</v>
      </c>
      <c r="I36" s="17">
        <f>8000000/100000</f>
        <v>80</v>
      </c>
      <c r="J36" s="17">
        <f>2106000/100000</f>
        <v>21.06</v>
      </c>
      <c r="K36" s="17">
        <f>1850000/100000</f>
        <v>18.5</v>
      </c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2011-09-07T15:51:17Z</dcterms:modified>
  <cp:category/>
  <cp:version/>
  <cp:contentType/>
  <cp:contentStatus/>
</cp:coreProperties>
</file>