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<sst xmlns="http://schemas.openxmlformats.org/spreadsheetml/2006/main" count="31" uniqueCount="24">
  <si>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</si>
  <si>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</si>
  <si>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</si>
  <si>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</si>
  <si>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</si>
  <si>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</si>
  <si>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</si>
  <si>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</si>
  <si>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</si>
  <si>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</si>
  <si>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</si>
  <si>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</si>
  <si>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</si>
  <si>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</si>
  <si>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</si>
  <si>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</si>
  <si>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</si>
  <si>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</si>
  <si>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</si>
  <si>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</si>
  <si>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</si>
  <si>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</si>
  <si>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</si>
  <si>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Dezembro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</si>
</sst>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O14" sqref="O14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40513</v>
      </c>
      <c r="B6" s="17">
        <f>7400000/100000</f>
        <v>74</v>
      </c>
      <c r="C6" s="17">
        <f>0/100000</f>
        <v>0</v>
      </c>
      <c r="D6" s="17">
        <f>145000/100000</f>
        <v>1.45</v>
      </c>
      <c r="E6" s="17">
        <f>470000/100000</f>
        <v>4.7</v>
      </c>
      <c r="F6" s="17">
        <f>2544000/100000</f>
        <v>25.44</v>
      </c>
      <c r="G6" s="17">
        <f>1993000/100000</f>
        <v>19.93</v>
      </c>
      <c r="H6" s="17">
        <f>3230000/100000</f>
        <v>32.3</v>
      </c>
      <c r="I6" s="17">
        <f>7500000/100000</f>
        <v>75</v>
      </c>
      <c r="J6" s="17">
        <f>1977000/100000</f>
        <v>19.77</v>
      </c>
      <c r="K6" s="17">
        <f>1570000/100000</f>
        <v>15.7</v>
      </c>
      <c r="M6" t="s">
        <v>22</v>
      </c>
    </row>
    <row r="7" spans="1:11" ht="15">
      <c r="A7" s="16">
        <v>40514</v>
      </c>
      <c r="B7" s="17">
        <f>7200000/100000</f>
        <v>72</v>
      </c>
      <c r="C7" s="17">
        <f>0/100000</f>
        <v>0</v>
      </c>
      <c r="D7" s="17">
        <f>138000/100000</f>
        <v>1.38</v>
      </c>
      <c r="E7" s="17">
        <f>400000/100000</f>
        <v>4</v>
      </c>
      <c r="F7" s="17">
        <f>2572000/100000</f>
        <v>25.72</v>
      </c>
      <c r="G7" s="17">
        <f>2101000/100000</f>
        <v>21.01</v>
      </c>
      <c r="H7" s="17">
        <f>3205000/100000</f>
        <v>32.05</v>
      </c>
      <c r="I7" s="17">
        <f>7500000/100000</f>
        <v>75</v>
      </c>
      <c r="J7" s="17">
        <f>2020000/100000</f>
        <v>20.2</v>
      </c>
      <c r="K7" s="17">
        <f>1770000/100000</f>
        <v>17.7</v>
      </c>
    </row>
    <row r="8" spans="1:11" ht="15">
      <c r="A8" s="16">
        <v>40515</v>
      </c>
      <c r="B8" s="17">
        <f>7100000/100000</f>
        <v>71</v>
      </c>
      <c r="C8" s="17">
        <f>0/100000</f>
        <v>0</v>
      </c>
      <c r="D8" s="17">
        <f>109000/100000</f>
        <v>1.09</v>
      </c>
      <c r="E8" s="17">
        <f>380000/100000</f>
        <v>3.8</v>
      </c>
      <c r="F8" s="17">
        <f>2535000/100000</f>
        <v>25.35</v>
      </c>
      <c r="G8" s="17">
        <f>2133000/100000</f>
        <v>21.33</v>
      </c>
      <c r="H8" s="17">
        <f>3217000/100000</f>
        <v>32.17</v>
      </c>
      <c r="I8" s="17">
        <f>7300000/100000</f>
        <v>73</v>
      </c>
      <c r="J8" s="17">
        <f>1940000/100000</f>
        <v>19.4</v>
      </c>
      <c r="K8" s="17">
        <f>1690000/100000</f>
        <v>16.9</v>
      </c>
    </row>
    <row r="9" spans="1:11" ht="15">
      <c r="A9" s="16">
        <v>40516</v>
      </c>
      <c r="B9" s="17">
        <f>7900000/100000</f>
        <v>79</v>
      </c>
      <c r="C9" s="17">
        <f>0/100000</f>
        <v>0</v>
      </c>
      <c r="D9" s="17">
        <f>126000/100000</f>
        <v>1.26</v>
      </c>
      <c r="E9" s="17">
        <f>380000/100000</f>
        <v>3.8</v>
      </c>
      <c r="F9" s="17">
        <f>2499000/100000</f>
        <v>24.99</v>
      </c>
      <c r="G9" s="17">
        <f>1935000/100000</f>
        <v>19.35</v>
      </c>
      <c r="H9" s="17">
        <f>3145000/100000</f>
        <v>31.45</v>
      </c>
      <c r="I9" s="17">
        <f>7100000/100000</f>
        <v>71</v>
      </c>
      <c r="J9" s="17">
        <f>1859000/100000</f>
        <v>18.59</v>
      </c>
      <c r="K9" s="17">
        <f>1550000/100000</f>
        <v>15.5</v>
      </c>
    </row>
    <row r="10" spans="1:11" ht="15">
      <c r="A10" s="16">
        <v>40517</v>
      </c>
      <c r="B10" s="17">
        <f>5200000/100000</f>
        <v>52</v>
      </c>
      <c r="C10" s="17">
        <f>0/100000</f>
        <v>0</v>
      </c>
      <c r="D10" s="17">
        <f>115000/100000</f>
        <v>1.15</v>
      </c>
      <c r="E10" s="17">
        <f>360000/100000</f>
        <v>3.6</v>
      </c>
      <c r="F10" s="17">
        <f>2613000/100000</f>
        <v>26.13</v>
      </c>
      <c r="G10" s="17">
        <f>2130000/100000</f>
        <v>21.3</v>
      </c>
      <c r="H10" s="17">
        <f>3243000/100000</f>
        <v>32.43</v>
      </c>
      <c r="I10" s="17">
        <f>7500000/100000</f>
        <v>75</v>
      </c>
      <c r="J10" s="17">
        <f>2059000/100000</f>
        <v>20.59</v>
      </c>
      <c r="K10" s="17">
        <f>1830000/100000</f>
        <v>18.3</v>
      </c>
    </row>
    <row r="11" spans="1:11" ht="15">
      <c r="A11" s="16">
        <v>40518</v>
      </c>
      <c r="B11" s="17">
        <f>5200000/100000</f>
        <v>52</v>
      </c>
      <c r="C11" s="17">
        <f>0/100000</f>
        <v>0</v>
      </c>
      <c r="D11" s="17">
        <f>147000/100000</f>
        <v>1.47</v>
      </c>
      <c r="E11" s="17">
        <f>350000/100000</f>
        <v>3.5</v>
      </c>
      <c r="F11" s="17">
        <f>2671000/100000</f>
        <v>26.71</v>
      </c>
      <c r="G11" s="17">
        <f>2352000/100000</f>
        <v>23.52</v>
      </c>
      <c r="H11" s="17">
        <f>3307000/100000</f>
        <v>33.07</v>
      </c>
      <c r="I11" s="17">
        <f>7500000/100000</f>
        <v>75</v>
      </c>
      <c r="J11" s="17">
        <f>2146000/100000</f>
        <v>21.46</v>
      </c>
      <c r="K11" s="17">
        <f>1970000/100000</f>
        <v>19.7</v>
      </c>
    </row>
    <row r="12" spans="1:11" ht="15">
      <c r="A12" s="16">
        <v>40519</v>
      </c>
      <c r="B12" s="17">
        <f>4600000/100000</f>
        <v>46</v>
      </c>
      <c r="C12" s="17">
        <f>0/100000</f>
        <v>0</v>
      </c>
      <c r="D12" s="17">
        <f>103000/100000</f>
        <v>1.03</v>
      </c>
      <c r="E12" s="17">
        <f>350000/100000</f>
        <v>3.5</v>
      </c>
      <c r="F12" s="17">
        <f>2661000/100000</f>
        <v>26.61</v>
      </c>
      <c r="G12" s="17">
        <f>2329000/100000</f>
        <v>23.29</v>
      </c>
      <c r="H12" s="17">
        <f>3236000/100000</f>
        <v>32.36</v>
      </c>
      <c r="I12" s="17">
        <f>7600000/100000</f>
        <v>76</v>
      </c>
      <c r="J12" s="17">
        <f>2138000/100000</f>
        <v>21.38</v>
      </c>
      <c r="K12" s="17">
        <f>1990000/100000</f>
        <v>19.9</v>
      </c>
    </row>
    <row r="13" spans="1:11" ht="15">
      <c r="A13" s="16">
        <v>40520</v>
      </c>
      <c r="B13" s="17">
        <f>5600000/100000</f>
        <v>56</v>
      </c>
      <c r="C13" s="17">
        <f>0/100000</f>
        <v>0</v>
      </c>
      <c r="D13" s="17">
        <f>116000/100000</f>
        <v>1.16</v>
      </c>
      <c r="E13" s="17">
        <f>320000/100000</f>
        <v>3.2</v>
      </c>
      <c r="F13" s="17">
        <f>2677000/100000</f>
        <v>26.77</v>
      </c>
      <c r="G13" s="17">
        <f>2209000/100000</f>
        <v>22.09</v>
      </c>
      <c r="H13" s="17">
        <f>3327000/100000</f>
        <v>33.27</v>
      </c>
      <c r="I13" s="17">
        <f>7600000/100000</f>
        <v>76</v>
      </c>
      <c r="J13" s="17">
        <f>2163000/100000</f>
        <v>21.63</v>
      </c>
      <c r="K13" s="17">
        <f>2050000/100000</f>
        <v>20.5</v>
      </c>
    </row>
    <row r="14" spans="1:11" ht="15">
      <c r="A14" s="16">
        <v>40521</v>
      </c>
      <c r="B14" s="17">
        <f>4700000/100000</f>
        <v>47</v>
      </c>
      <c r="C14" s="17">
        <f>100000/100000</f>
        <v>1</v>
      </c>
      <c r="D14" s="17">
        <f>143000/100000</f>
        <v>1.43</v>
      </c>
      <c r="E14" s="17">
        <f>500000/100000</f>
        <v>5</v>
      </c>
      <c r="F14" s="17">
        <f>2661000/100000</f>
        <v>26.61</v>
      </c>
      <c r="G14" s="17">
        <f>2226000/100000</f>
        <v>22.26</v>
      </c>
      <c r="H14" s="17">
        <f>3499000/100000</f>
        <v>34.99</v>
      </c>
      <c r="I14" s="17">
        <f>8100000/100000</f>
        <v>81</v>
      </c>
      <c r="J14" s="17">
        <f>2235000/100000</f>
        <v>22.35</v>
      </c>
      <c r="K14" s="17">
        <f>2080000/100000</f>
        <v>20.8</v>
      </c>
    </row>
    <row r="15" spans="1:11" ht="15">
      <c r="A15" s="16">
        <v>40522</v>
      </c>
      <c r="B15" s="17">
        <f>2800000/100000</f>
        <v>28</v>
      </c>
      <c r="C15" s="17">
        <f>0/100000</f>
        <v>0</v>
      </c>
      <c r="D15" s="17">
        <f>90000/100000</f>
        <v>0.9</v>
      </c>
      <c r="E15" s="17">
        <f>240000/100000</f>
        <v>2.4</v>
      </c>
      <c r="F15" s="17">
        <f>2466000/100000</f>
        <v>24.66</v>
      </c>
      <c r="G15" s="17">
        <f>2253000/100000</f>
        <v>22.53</v>
      </c>
      <c r="H15" s="17">
        <f>2810000/100000</f>
        <v>28.1</v>
      </c>
      <c r="I15" s="17">
        <f>9200000/100000</f>
        <v>92</v>
      </c>
      <c r="J15" s="17">
        <f>2305000/100000</f>
        <v>23.05</v>
      </c>
      <c r="K15" s="17">
        <f>2220000/100000</f>
        <v>22.2</v>
      </c>
    </row>
    <row r="16" spans="1:11" ht="15">
      <c r="A16" s="16">
        <v>40523</v>
      </c>
      <c r="B16" s="17">
        <f>4900000/100000</f>
        <v>49</v>
      </c>
      <c r="C16" s="17">
        <f>0/100000</f>
        <v>0</v>
      </c>
      <c r="D16" s="17">
        <f>67000/100000</f>
        <v>0.67</v>
      </c>
      <c r="E16" s="17">
        <f>400000/100000</f>
        <v>4</v>
      </c>
      <c r="F16" s="17">
        <f>2517000/100000</f>
        <v>25.17</v>
      </c>
      <c r="G16" s="17">
        <f>2234000/100000</f>
        <v>22.34</v>
      </c>
      <c r="H16" s="17">
        <f>3046000/100000</f>
        <v>30.46</v>
      </c>
      <c r="I16" s="17">
        <f>9000000/100000</f>
        <v>90</v>
      </c>
      <c r="J16" s="17">
        <f>2300000/100000</f>
        <v>23</v>
      </c>
      <c r="K16" s="17">
        <f>2210000/100000</f>
        <v>22.1</v>
      </c>
    </row>
    <row r="17" spans="1:11" ht="15">
      <c r="A17" s="16">
        <v>40524</v>
      </c>
      <c r="B17" s="17">
        <f>3700000/100000</f>
        <v>37</v>
      </c>
      <c r="C17" s="17">
        <f>0/100000</f>
        <v>0</v>
      </c>
      <c r="D17" s="17">
        <f>112000/100000</f>
        <v>1.12</v>
      </c>
      <c r="E17" s="17">
        <f>360000/100000</f>
        <v>3.6</v>
      </c>
      <c r="F17" s="17">
        <f>2570000/100000</f>
        <v>25.7</v>
      </c>
      <c r="G17" s="17">
        <f>2339000/100000</f>
        <v>23.39</v>
      </c>
      <c r="H17" s="17">
        <f>3194000/100000</f>
        <v>31.94</v>
      </c>
      <c r="I17" s="17">
        <f>8400000/100000</f>
        <v>84</v>
      </c>
      <c r="J17" s="17">
        <f>2234000/100000</f>
        <v>22.34</v>
      </c>
      <c r="K17" s="17">
        <f>2020000/100000</f>
        <v>20.2</v>
      </c>
    </row>
    <row r="18" spans="1:11" ht="15">
      <c r="A18" s="16">
        <v>40525</v>
      </c>
      <c r="B18" s="17">
        <f>6600000/100000</f>
        <v>66</v>
      </c>
      <c r="C18" s="17">
        <f>0/100000</f>
        <v>0</v>
      </c>
      <c r="D18" s="17">
        <f>101000/100000</f>
        <v>1.01</v>
      </c>
      <c r="E18" s="17">
        <f>330000/100000</f>
        <v>3.3</v>
      </c>
      <c r="F18" s="17">
        <f>2668000/100000</f>
        <v>26.68</v>
      </c>
      <c r="G18" s="17">
        <f>2317000/100000</f>
        <v>23.17</v>
      </c>
      <c r="H18" s="17">
        <f>3303000/100000</f>
        <v>33.03</v>
      </c>
      <c r="I18" s="17">
        <f>7800000/100000</f>
        <v>78</v>
      </c>
      <c r="J18" s="17">
        <f>2208000/100000</f>
        <v>22.08</v>
      </c>
      <c r="K18" s="17">
        <f>2020000/100000</f>
        <v>20.2</v>
      </c>
    </row>
    <row r="19" spans="1:11" ht="15">
      <c r="A19" s="16">
        <v>40526</v>
      </c>
      <c r="B19" s="17">
        <f>4700000/100000</f>
        <v>47</v>
      </c>
      <c r="C19" s="17">
        <f>0/100000</f>
        <v>0</v>
      </c>
      <c r="D19" s="17">
        <f>88000/100000</f>
        <v>0.88</v>
      </c>
      <c r="E19" s="17">
        <f>290000/100000</f>
        <v>2.9</v>
      </c>
      <c r="F19" s="17">
        <f>2583000/100000</f>
        <v>25.83</v>
      </c>
      <c r="G19" s="17">
        <f>2234000/100000</f>
        <v>22.34</v>
      </c>
      <c r="H19" s="17">
        <f>3097000/100000</f>
        <v>30.97</v>
      </c>
      <c r="I19" s="17">
        <f>8500000/100000</f>
        <v>85</v>
      </c>
      <c r="J19" s="17">
        <f>2270000/100000</f>
        <v>22.7</v>
      </c>
      <c r="K19" s="17">
        <f>2160000/100000</f>
        <v>21.6</v>
      </c>
    </row>
    <row r="20" spans="1:11" ht="15">
      <c r="A20" s="16">
        <v>40527</v>
      </c>
      <c r="B20" s="17">
        <f>7100000/100000</f>
        <v>71</v>
      </c>
      <c r="C20" s="17">
        <f>0/100000</f>
        <v>0</v>
      </c>
      <c r="D20" s="17">
        <f>145000/100000</f>
        <v>1.45</v>
      </c>
      <c r="E20" s="17">
        <f>460000/100000</f>
        <v>4.6</v>
      </c>
      <c r="F20" s="17">
        <f>2522000/100000</f>
        <v>25.22</v>
      </c>
      <c r="G20" s="17">
        <f>2137000/100000</f>
        <v>21.37</v>
      </c>
      <c r="H20" s="17">
        <f>3096000/100000</f>
        <v>30.96</v>
      </c>
      <c r="I20" s="17">
        <f>8200000/100000</f>
        <v>82</v>
      </c>
      <c r="J20" s="17">
        <f>2144000/100000</f>
        <v>21.44</v>
      </c>
      <c r="K20" s="17">
        <f>1910000/100000</f>
        <v>19.1</v>
      </c>
    </row>
    <row r="21" spans="1:11" ht="15">
      <c r="A21" s="16">
        <v>40528</v>
      </c>
      <c r="B21" s="17">
        <f>6000000/100000</f>
        <v>60</v>
      </c>
      <c r="C21" s="17">
        <f>0/100000</f>
        <v>0</v>
      </c>
      <c r="D21" s="17">
        <f>132000/100000</f>
        <v>1.32</v>
      </c>
      <c r="E21" s="17">
        <f>440000/100000</f>
        <v>4.4</v>
      </c>
      <c r="F21" s="17">
        <f>2472000/100000</f>
        <v>24.72</v>
      </c>
      <c r="G21" s="17">
        <f>2097000/100000</f>
        <v>20.97</v>
      </c>
      <c r="H21" s="17">
        <f>2939000/100000</f>
        <v>29.39</v>
      </c>
      <c r="I21" s="17">
        <f>8300000/100000</f>
        <v>83</v>
      </c>
      <c r="J21" s="17">
        <f>2129000/100000</f>
        <v>21.29</v>
      </c>
      <c r="K21" s="17">
        <f>1990000/100000</f>
        <v>19.9</v>
      </c>
    </row>
    <row r="22" spans="1:11" ht="15">
      <c r="A22" s="16">
        <v>40529</v>
      </c>
      <c r="B22" s="17">
        <f>7100000/100000</f>
        <v>71</v>
      </c>
      <c r="C22" s="17">
        <f>0/100000</f>
        <v>0</v>
      </c>
      <c r="D22" s="17">
        <f>147000/100000</f>
        <v>1.47</v>
      </c>
      <c r="E22" s="17">
        <f>410000/100000</f>
        <v>4.1</v>
      </c>
      <c r="F22" s="17">
        <f>2454000/100000</f>
        <v>24.54</v>
      </c>
      <c r="G22" s="17">
        <f>2091000/100000</f>
        <v>20.91</v>
      </c>
      <c r="H22" s="17">
        <f>2992000/100000</f>
        <v>29.92</v>
      </c>
      <c r="I22" s="17">
        <f>8000000/100000</f>
        <v>80</v>
      </c>
      <c r="J22" s="17">
        <f>2017000/100000</f>
        <v>20.17</v>
      </c>
      <c r="K22" s="17">
        <f>1720000/100000</f>
        <v>17.2</v>
      </c>
    </row>
    <row r="23" spans="1:11" ht="15">
      <c r="A23" s="16">
        <v>40530</v>
      </c>
      <c r="B23" s="17">
        <f>4400000/100000</f>
        <v>44</v>
      </c>
      <c r="C23" s="17">
        <f>0/100000</f>
        <v>0</v>
      </c>
      <c r="D23" s="17">
        <f>85000/100000</f>
        <v>0.85</v>
      </c>
      <c r="E23" s="17">
        <f>300000/100000</f>
        <v>3</v>
      </c>
      <c r="F23" s="17">
        <f>2392000/100000</f>
        <v>23.92</v>
      </c>
      <c r="G23" s="17">
        <f>2150000/100000</f>
        <v>21.5</v>
      </c>
      <c r="H23" s="17">
        <f>2833000/100000</f>
        <v>28.33</v>
      </c>
      <c r="I23" s="17">
        <f>8600000/100000</f>
        <v>86</v>
      </c>
      <c r="J23" s="17">
        <f>2111000/100000</f>
        <v>21.11</v>
      </c>
      <c r="K23" s="17">
        <f>1910000/100000</f>
        <v>19.1</v>
      </c>
    </row>
    <row r="24" spans="1:11" ht="15">
      <c r="A24" s="16">
        <v>40531</v>
      </c>
      <c r="B24" s="17">
        <f>5200000/100000</f>
        <v>52</v>
      </c>
      <c r="C24" s="17">
        <f>0/100000</f>
        <v>0</v>
      </c>
      <c r="D24" s="17">
        <f>101000/100000</f>
        <v>1.01</v>
      </c>
      <c r="E24" s="17">
        <f>380000/100000</f>
        <v>3.8</v>
      </c>
      <c r="F24" s="17">
        <f>2460000/100000</f>
        <v>24.6</v>
      </c>
      <c r="G24" s="17">
        <f>2123000/100000</f>
        <v>21.23</v>
      </c>
      <c r="H24" s="17">
        <f>2989000/100000</f>
        <v>29.89</v>
      </c>
      <c r="I24" s="17">
        <f>8200000/100000</f>
        <v>82</v>
      </c>
      <c r="J24" s="17">
        <f>2078000/100000</f>
        <v>20.78</v>
      </c>
      <c r="K24" s="17">
        <f>1790000/100000</f>
        <v>17.9</v>
      </c>
    </row>
    <row r="25" spans="1:11" ht="15">
      <c r="A25" s="16">
        <v>40532</v>
      </c>
      <c r="B25" s="17">
        <f>6800000/100000</f>
        <v>68</v>
      </c>
      <c r="C25" s="17">
        <f>0/100000</f>
        <v>0</v>
      </c>
      <c r="D25" s="17">
        <f>122000/100000</f>
        <v>1.22</v>
      </c>
      <c r="E25" s="17">
        <f>440000/100000</f>
        <v>4.4</v>
      </c>
      <c r="F25" s="17">
        <f>2512000/100000</f>
        <v>25.12</v>
      </c>
      <c r="G25" s="17">
        <f>2038000/100000</f>
        <v>20.38</v>
      </c>
      <c r="H25" s="17">
        <f>3128000/100000</f>
        <v>31.28</v>
      </c>
      <c r="I25" s="17">
        <f>8200000/100000</f>
        <v>82</v>
      </c>
      <c r="J25" s="17">
        <f>2130000/100000</f>
        <v>21.3</v>
      </c>
      <c r="K25" s="17">
        <f>1940000/100000</f>
        <v>19.4</v>
      </c>
    </row>
    <row r="26" spans="1:11" ht="15">
      <c r="A26" s="16">
        <v>40533</v>
      </c>
      <c r="B26" s="17">
        <f>7400000/100000</f>
        <v>74</v>
      </c>
      <c r="C26" s="17">
        <f>0/100000</f>
        <v>0</v>
      </c>
      <c r="D26" s="17">
        <f>122000/100000</f>
        <v>1.22</v>
      </c>
      <c r="E26" s="17">
        <f>340000/100000</f>
        <v>3.4</v>
      </c>
      <c r="F26" s="17">
        <f>2603000/100000</f>
        <v>26.03</v>
      </c>
      <c r="G26" s="17">
        <f>2234000/100000</f>
        <v>22.34</v>
      </c>
      <c r="H26" s="17">
        <f>3206000/100000</f>
        <v>32.06</v>
      </c>
      <c r="I26" s="17">
        <f>7800000/100000</f>
        <v>78</v>
      </c>
      <c r="J26" s="17">
        <f>2122000/100000</f>
        <v>21.22</v>
      </c>
      <c r="K26" s="17">
        <f>1870000/100000</f>
        <v>18.7</v>
      </c>
    </row>
    <row r="27" spans="1:11" ht="15">
      <c r="A27" s="16">
        <v>40534</v>
      </c>
      <c r="B27" s="17">
        <f>7700000/100000</f>
        <v>77</v>
      </c>
      <c r="C27" s="17">
        <f>0/100000</f>
        <v>0</v>
      </c>
      <c r="D27" s="17">
        <f>100000/100000</f>
        <v>1</v>
      </c>
      <c r="E27" s="17">
        <f>360000/100000</f>
        <v>3.6</v>
      </c>
      <c r="F27" s="17">
        <f>2559000/100000</f>
        <v>25.59</v>
      </c>
      <c r="G27" s="17">
        <f>2097000/100000</f>
        <v>20.97</v>
      </c>
      <c r="H27" s="17">
        <f>3182000/100000</f>
        <v>31.82</v>
      </c>
      <c r="I27" s="17">
        <f>7900000/100000</f>
        <v>79</v>
      </c>
      <c r="J27" s="17">
        <f>2102000/100000</f>
        <v>21.02</v>
      </c>
      <c r="K27" s="17">
        <f>1770000/100000</f>
        <v>17.7</v>
      </c>
    </row>
    <row r="28" spans="1:11" ht="15">
      <c r="A28" s="16">
        <v>40535</v>
      </c>
      <c r="B28" s="17">
        <f>7800000/100000</f>
        <v>78</v>
      </c>
      <c r="C28" s="17">
        <f>0/100000</f>
        <v>0</v>
      </c>
      <c r="D28" s="17">
        <f>98000/100000</f>
        <v>0.98</v>
      </c>
      <c r="E28" s="17">
        <f>320000/100000</f>
        <v>3.2</v>
      </c>
      <c r="F28" s="17">
        <f>2579000/100000</f>
        <v>25.79</v>
      </c>
      <c r="G28" s="17">
        <f>2150000/100000</f>
        <v>21.5</v>
      </c>
      <c r="H28" s="17">
        <f>3300000/100000</f>
        <v>33</v>
      </c>
      <c r="I28" s="17">
        <f>7700000/100000</f>
        <v>77</v>
      </c>
      <c r="J28" s="17">
        <f>2065000/100000</f>
        <v>20.65</v>
      </c>
      <c r="K28" s="17">
        <f>1700000/100000</f>
        <v>17</v>
      </c>
    </row>
    <row r="29" spans="1:11" ht="15">
      <c r="A29" s="16">
        <v>40536</v>
      </c>
      <c r="B29" s="17">
        <f>7300000/100000</f>
        <v>73</v>
      </c>
      <c r="C29" s="17">
        <f>0/100000</f>
        <v>0</v>
      </c>
      <c r="D29" s="17">
        <f>113000/100000</f>
        <v>1.13</v>
      </c>
      <c r="E29" s="17">
        <f>350000/100000</f>
        <v>3.5</v>
      </c>
      <c r="F29" s="17">
        <f>2629000/100000</f>
        <v>26.29</v>
      </c>
      <c r="G29" s="17">
        <f>2128000/100000</f>
        <v>21.28</v>
      </c>
      <c r="H29" s="17">
        <f>3415000/100000</f>
        <v>34.15</v>
      </c>
      <c r="I29" s="17">
        <f>7800000/100000</f>
        <v>78</v>
      </c>
      <c r="J29" s="17">
        <f>2134000/100000</f>
        <v>21.34</v>
      </c>
      <c r="K29" s="17">
        <f>1830000/100000</f>
        <v>18.3</v>
      </c>
    </row>
    <row r="30" spans="1:11" ht="15">
      <c r="A30" s="16">
        <v>40537</v>
      </c>
      <c r="B30" s="17">
        <f>5600000/100000</f>
        <v>56</v>
      </c>
      <c r="C30" s="17">
        <f>0/100000</f>
        <v>0</v>
      </c>
      <c r="D30" s="17">
        <f>112000/100000</f>
        <v>1.12</v>
      </c>
      <c r="E30" s="17">
        <f>290000/100000</f>
        <v>2.9</v>
      </c>
      <c r="F30" s="17">
        <f>2672000/100000</f>
        <v>26.72</v>
      </c>
      <c r="G30" s="17">
        <f>2329000/100000</f>
        <v>23.29</v>
      </c>
      <c r="H30" s="17">
        <f>3321000/100000</f>
        <v>33.21</v>
      </c>
      <c r="I30" s="17">
        <f>7800000/100000</f>
        <v>78</v>
      </c>
      <c r="J30" s="17">
        <f>2197000/100000</f>
        <v>21.97</v>
      </c>
      <c r="K30" s="17">
        <f>2040000/100000</f>
        <v>20.4</v>
      </c>
    </row>
    <row r="31" spans="1:11" ht="15">
      <c r="A31" s="16">
        <v>40538</v>
      </c>
      <c r="B31" s="17">
        <f>6400000/100000</f>
        <v>64</v>
      </c>
      <c r="C31" s="17">
        <f>0/100000</f>
        <v>0</v>
      </c>
      <c r="D31" s="17">
        <f>121000/100000</f>
        <v>1.21</v>
      </c>
      <c r="E31" s="17">
        <f>390000/100000</f>
        <v>3.9</v>
      </c>
      <c r="F31" s="17">
        <f>2656000/100000</f>
        <v>26.56</v>
      </c>
      <c r="G31" s="17">
        <f>2265000/100000</f>
        <v>22.65</v>
      </c>
      <c r="H31" s="17">
        <f>3261000/100000</f>
        <v>32.61</v>
      </c>
      <c r="I31" s="17">
        <f>7600000/100000</f>
        <v>76</v>
      </c>
      <c r="J31" s="17">
        <f>2143000/100000</f>
        <v>21.43</v>
      </c>
      <c r="K31" s="17">
        <f>1940000/100000</f>
        <v>19.4</v>
      </c>
    </row>
    <row r="32" spans="1:11" ht="15">
      <c r="A32" s="16">
        <v>40539</v>
      </c>
      <c r="B32" s="17">
        <f>6500000/100000</f>
        <v>65</v>
      </c>
      <c r="C32" s="17">
        <f>0/100000</f>
        <v>0</v>
      </c>
      <c r="D32" s="17">
        <f>105000/100000</f>
        <v>1.05</v>
      </c>
      <c r="E32" s="17">
        <f>380000/100000</f>
        <v>3.8</v>
      </c>
      <c r="F32" s="17">
        <f>2601000/100000</f>
        <v>26.01</v>
      </c>
      <c r="G32" s="17">
        <f>2144000/100000</f>
        <v>21.44</v>
      </c>
      <c r="H32" s="17">
        <f>3226000/100000</f>
        <v>32.26</v>
      </c>
      <c r="I32" s="17">
        <f>7600000/100000</f>
        <v>76</v>
      </c>
      <c r="J32" s="17">
        <f>2077000/100000</f>
        <v>20.77</v>
      </c>
      <c r="K32" s="17">
        <f>1890000/100000</f>
        <v>18.9</v>
      </c>
    </row>
    <row r="33" spans="1:11" ht="15">
      <c r="A33" s="16">
        <v>40540</v>
      </c>
      <c r="B33" s="17">
        <f>7400000/100000</f>
        <v>74</v>
      </c>
      <c r="C33" s="17">
        <f>0/100000</f>
        <v>0</v>
      </c>
      <c r="D33" s="17">
        <f>99000/100000</f>
        <v>0.99</v>
      </c>
      <c r="E33" s="17">
        <f>350000/100000</f>
        <v>3.5</v>
      </c>
      <c r="F33" s="17">
        <f>2581000/100000</f>
        <v>25.81</v>
      </c>
      <c r="G33" s="17">
        <f>2014000/100000</f>
        <v>20.14</v>
      </c>
      <c r="H33" s="17">
        <f>3369000/100000</f>
        <v>33.69</v>
      </c>
      <c r="I33" s="17">
        <f>7600000/100000</f>
        <v>76</v>
      </c>
      <c r="J33" s="17">
        <f>2041000/100000</f>
        <v>20.41</v>
      </c>
      <c r="K33" s="17">
        <f>1660000/100000</f>
        <v>16.6</v>
      </c>
    </row>
    <row r="34" spans="1:11" ht="15">
      <c r="A34" s="16">
        <v>40541</v>
      </c>
      <c r="B34" s="17">
        <f>6000000/100000</f>
        <v>60</v>
      </c>
      <c r="C34" s="17">
        <f>0/100000</f>
        <v>0</v>
      </c>
      <c r="D34" s="17">
        <f>127000/100000</f>
        <v>1.27</v>
      </c>
      <c r="E34" s="17">
        <f>380000/100000</f>
        <v>3.8</v>
      </c>
      <c r="F34" s="17">
        <f>2657000/100000</f>
        <v>26.57</v>
      </c>
      <c r="G34" s="17">
        <f>2287000/100000</f>
        <v>22.87</v>
      </c>
      <c r="H34" s="17">
        <f>3297000/100000</f>
        <v>32.97</v>
      </c>
      <c r="I34" s="17">
        <f>7500000/100000</f>
        <v>75</v>
      </c>
      <c r="J34" s="17">
        <f>2115000/100000</f>
        <v>21.15</v>
      </c>
      <c r="K34" s="17">
        <f>1910000/100000</f>
        <v>19.1</v>
      </c>
    </row>
    <row r="35" spans="1:11" ht="15">
      <c r="A35" s="16">
        <v>40542</v>
      </c>
      <c r="B35" s="17">
        <f>3600000/100000</f>
        <v>36</v>
      </c>
      <c r="C35" s="17">
        <f>0/100000</f>
        <v>0</v>
      </c>
      <c r="D35" s="17">
        <f>106000/100000</f>
        <v>1.06</v>
      </c>
      <c r="E35" s="17">
        <f>310000/100000</f>
        <v>3.1</v>
      </c>
      <c r="F35" s="17">
        <f>2617000/100000</f>
        <v>26.17</v>
      </c>
      <c r="G35" s="17">
        <f>2360000/100000</f>
        <v>23.6</v>
      </c>
      <c r="H35" s="17">
        <f>3082000/100000</f>
        <v>30.82</v>
      </c>
      <c r="I35" s="17">
        <f>8000000/100000</f>
        <v>80</v>
      </c>
      <c r="J35" s="17">
        <f>2202000/100000</f>
        <v>22.02</v>
      </c>
      <c r="K35" s="17">
        <f>2060000/100000</f>
        <v>20.6</v>
      </c>
    </row>
    <row r="36" spans="1:11" ht="15">
      <c r="A36" s="16">
        <v>40543</v>
      </c>
      <c r="B36" s="17">
        <f>3500000/100000</f>
        <v>35</v>
      </c>
      <c r="C36" s="17">
        <f>0/100000</f>
        <v>0</v>
      </c>
      <c r="D36" s="17">
        <f>116000/100000</f>
        <v>1.16</v>
      </c>
      <c r="E36" s="17">
        <f>310000/100000</f>
        <v>3.1</v>
      </c>
      <c r="F36" s="17">
        <f>2615000/100000</f>
        <v>26.15</v>
      </c>
      <c r="G36" s="17">
        <f>2325000/100000</f>
        <v>23.25</v>
      </c>
      <c r="H36" s="17">
        <f>3141000/100000</f>
        <v>31.41</v>
      </c>
      <c r="I36" s="17">
        <f>7700000/100000</f>
        <v>77</v>
      </c>
      <c r="J36" s="17">
        <f>2143000/100000</f>
        <v>21.43</v>
      </c>
      <c r="K36" s="17">
        <f>1980000/100000</f>
        <v>19.8</v>
      </c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2011-09-07T15:53:20Z</dcterms:modified>
  <cp:category/>
  <cp:version/>
  <cp:contentType/>
  <cp:contentStatus/>
</cp:coreProperties>
</file>